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siness Development\Corporate Marketing and PR 931\Restricted - IMC\Ronnie Jacobsen\hot lines\Oct7 2024\"/>
    </mc:Choice>
  </mc:AlternateContent>
  <xr:revisionPtr revIDLastSave="0" documentId="8_{404DE327-488B-48EB-87E6-4CF494B1A1B0}" xr6:coauthVersionLast="47" xr6:coauthVersionMax="47" xr10:uidLastSave="{00000000-0000-0000-0000-000000000000}"/>
  <bookViews>
    <workbookView xWindow="345" yWindow="2295" windowWidth="19515" windowHeight="11295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4" i="1" l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<sst xmlns="http://schemas.openxmlformats.org/spreadsheetml/2006/main" count="998" uniqueCount="142">
  <si>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</si>
  <si>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</si>
  <si>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</si>
  <si>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</si>
  <si>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</si>
  <si>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</si>
  <si>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</si>
  <si>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</si>
  <si>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</si>
  <si>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</si>
  <si>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</si>
  <si>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</si>
  <si>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</si>
  <si>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</si>
  <si>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</si>
  <si>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</si>
  <si>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</si>
  <si>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</si>
  <si>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</si>
  <si>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</si>
  <si>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</si>
  <si>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</si>
  <si>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</si>
  <si>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</si>
  <si>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</si>
  <si>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</si>
  <si>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</si>
  <si>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</si>
  <si>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</si>
  <si>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</si>
  <si>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</si>
  <si>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</si>
  <si>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0050162</t>
  </si>
  <si>
    <t>VZV PAN</t>
  </si>
  <si>
    <t>Varicella-Zoster Virus Antibodies, IgG and IgM</t>
  </si>
  <si>
    <t>x</t>
  </si>
  <si>
    <t>0050167</t>
  </si>
  <si>
    <t>VZV Ab, IgG</t>
  </si>
  <si>
    <t>Varicella-Zoster Virus Antibody, IgG</t>
  </si>
  <si>
    <t>0054444</t>
  </si>
  <si>
    <t>VZV IgG CSF</t>
  </si>
  <si>
    <t>Varicella-Zoster Virus Antibody, IgG, CSF</t>
  </si>
  <si>
    <t>0092534</t>
  </si>
  <si>
    <t>TGONDI IGG</t>
  </si>
  <si>
    <t>Toxoplasma gondii IgG Antibody, ELISA (CSF)</t>
  </si>
  <si>
    <t>0097688</t>
  </si>
  <si>
    <t>Breakage</t>
  </si>
  <si>
    <t>Chromosome Analysis - Breakage, Fanconi Anemia, Whole Blood</t>
  </si>
  <si>
    <t>0098275</t>
  </si>
  <si>
    <t>SUB P</t>
  </si>
  <si>
    <t>Substance P, EIA</t>
  </si>
  <si>
    <t>0098507</t>
  </si>
  <si>
    <t>HEP D IGM</t>
  </si>
  <si>
    <t>Hepatitis Delta Virus (HDV), IgM Antibody, EIA</t>
  </si>
  <si>
    <t>0098880</t>
  </si>
  <si>
    <t>LYMPH VEN</t>
  </si>
  <si>
    <t>Chlamydia Antibody Differentiation (Lymphogranuloma Venereum) by Microimmunofluorescence</t>
  </si>
  <si>
    <t>0099529</t>
  </si>
  <si>
    <t>LISTERIA</t>
  </si>
  <si>
    <t>Listeria Antibody, Serum by CF</t>
  </si>
  <si>
    <t>0099721</t>
  </si>
  <si>
    <t>HPL</t>
  </si>
  <si>
    <t>Human Placental Lactogen (HPL)</t>
  </si>
  <si>
    <t>2002086</t>
  </si>
  <si>
    <t>LIST CSF</t>
  </si>
  <si>
    <t>Listeria Antibody, CSF by CF</t>
  </si>
  <si>
    <t>2002552</t>
  </si>
  <si>
    <t>CDIFF AB</t>
  </si>
  <si>
    <t>Clostridium difficile Cytotoxin Antibody by Neutralization</t>
  </si>
  <si>
    <t>2002932</t>
  </si>
  <si>
    <t>COX A AB</t>
  </si>
  <si>
    <t>Coxsackie A Antibodies (Serotypes 2, 4, 7, 9, 10 and 16), Serum</t>
  </si>
  <si>
    <t>2003075</t>
  </si>
  <si>
    <t>HTLV RTPCR</t>
  </si>
  <si>
    <t>Human T-Lymphotropic Virus Types I/II DNA, Qualitative Real-Time PCR</t>
  </si>
  <si>
    <t>2006328</t>
  </si>
  <si>
    <t>GLUT TOT</t>
  </si>
  <si>
    <t>Glutathione Total</t>
  </si>
  <si>
    <t>2006982</t>
  </si>
  <si>
    <t>VIT B5 S</t>
  </si>
  <si>
    <t>Vitamin B5 (Pantothenic Acid), Serum</t>
  </si>
  <si>
    <t>2009410</t>
  </si>
  <si>
    <t>GIA PAN</t>
  </si>
  <si>
    <t>Giardia lamblia Antibodies Panel by ELISA</t>
  </si>
  <si>
    <t>2009414</t>
  </si>
  <si>
    <t>GIA IGG</t>
  </si>
  <si>
    <t>Giardia lamblia Antibody, IgG by ELISA</t>
  </si>
  <si>
    <t>2011012</t>
  </si>
  <si>
    <t>ALA DEHYD</t>
  </si>
  <si>
    <t>Aminolevulinic Acid Dehydratase (ALAD), Blood</t>
  </si>
  <si>
    <t>2011375</t>
  </si>
  <si>
    <t>MMRV PAN</t>
  </si>
  <si>
    <t>Occupation Screen - MMR/VZV Antibody Assessment Panel, IgG</t>
  </si>
  <si>
    <t>2012135</t>
  </si>
  <si>
    <t>HSV2 INHIB</t>
  </si>
  <si>
    <t>Herpes Simplex Virus Type 2 (HSV-2) IgG Inhibition, by ELISA</t>
  </si>
  <si>
    <t>2013015</t>
  </si>
  <si>
    <t>ADENO AB</t>
  </si>
  <si>
    <t>Adenovirus Antibody, Serum</t>
  </si>
  <si>
    <t>2013423</t>
  </si>
  <si>
    <t>HHV6 G</t>
  </si>
  <si>
    <t>Herpesvirus 6 Antibody, IgG</t>
  </si>
  <si>
    <t>2014093</t>
  </si>
  <si>
    <t>FILARIA</t>
  </si>
  <si>
    <t>Filaria Antibody IgG4 by ELISA, Serum</t>
  </si>
  <si>
    <t>3000005</t>
  </si>
  <si>
    <t>TRICHIN AB</t>
  </si>
  <si>
    <t>Trichinella Antibody, IgG</t>
  </si>
  <si>
    <t>3001284</t>
  </si>
  <si>
    <t>HHV6 AB M</t>
  </si>
  <si>
    <t>Herpesvirus 6 Antibody, IgM by IFA, Serum</t>
  </si>
  <si>
    <t>3001959</t>
  </si>
  <si>
    <t>MITO PAN</t>
  </si>
  <si>
    <t>Mitochondrial Disorders Panel (mtDNA and Nuclear Genes)</t>
  </si>
  <si>
    <t>3003043</t>
  </si>
  <si>
    <t>NIPT NGSAN</t>
  </si>
  <si>
    <t>Non-Invasive Prenatal Aneuploidy Screen by cell-free DNA Sequencing</t>
  </si>
  <si>
    <t>3004572</t>
  </si>
  <si>
    <t>MEN2 NGS</t>
  </si>
  <si>
    <t>Multiple Endocrine Neoplasia Type 2 (MEN2), RET Sequencing</t>
  </si>
  <si>
    <t>3004764</t>
  </si>
  <si>
    <t>FAS</t>
  </si>
  <si>
    <t>Fetal Aneuploidy Screening (Change effective as of 10/07/24: Refer to 3003043)</t>
  </si>
  <si>
    <t>3004778</t>
  </si>
  <si>
    <t>FAS 22</t>
  </si>
  <si>
    <t>Fetal Aneuploidy Screening with 22q11.2 Microdeletion (Inactive as of 10/07/24)</t>
  </si>
  <si>
    <t>3004781</t>
  </si>
  <si>
    <t>FAS MD</t>
  </si>
  <si>
    <t>Fetal Aneuploidy Screening with Microdeletions (Inactive as of 10/07/24)</t>
  </si>
  <si>
    <t>3006254</t>
  </si>
  <si>
    <t>JCV AB</t>
  </si>
  <si>
    <t>JC Virus Antibody by ELISA, Serum with Reflex to Inhibition Assay</t>
  </si>
  <si>
    <t>3016813</t>
  </si>
  <si>
    <t xml:space="preserve">PEPSIN </t>
  </si>
  <si>
    <t>Gastric Pepsin A, Respiratory</t>
  </si>
  <si>
    <t>3017751</t>
  </si>
  <si>
    <t>ENCEPH-SER</t>
  </si>
  <si>
    <t>Encephalitis Panel With Reflex to Herpes Simplex Virus Types 1 and 2 Glycoprotein G-Specific Antibodies, IgG, Serum</t>
  </si>
  <si>
    <t>3017752</t>
  </si>
  <si>
    <t>ENCEPH-CSF</t>
  </si>
  <si>
    <t>Encephalitis Panel With Reflex to Herpes Simplex Virus Types 1 and 2 Glycoprotein G-Specific Antibodies, IgG, CSF</t>
  </si>
  <si>
    <t>Effective as of October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</si>
</sst>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7" fillId="0" borderId="1" xfId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5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6" customHeight="1" x14ac:dyDescent="0.25">
      <c r="A2" s="11"/>
      <c r="B2" s="11"/>
      <c r="C2" s="11"/>
      <c r="D2" s="14" t="s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45" customHeight="1" x14ac:dyDescent="0.25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7.25" x14ac:dyDescent="0.3">
      <c r="A4" s="15" t="s">
        <v>141</v>
      </c>
      <c r="B4" s="16"/>
      <c r="C4" s="16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10" t="s">
        <v>2</v>
      </c>
      <c r="B5" s="11"/>
      <c r="C5" s="11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35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35</v>
      </c>
      <c r="R9" s="7" t="s">
        <v>35</v>
      </c>
      <c r="S9" s="7" t="s">
        <v>0</v>
      </c>
      <c r="T9" s="7" t="s">
        <v>0</v>
      </c>
      <c r="U9" s="7" t="s">
        <v>0</v>
      </c>
      <c r="V9" s="7" t="s">
        <v>0</v>
      </c>
      <c r="W9" s="9" t="str">
        <f>HYPERLINK("http://www.aruplab.com/Testing-Information/resources/HotLines/HotLineDocs/Oct2024ICHL/0050162.pdf","H")</f>
        <v>H</v>
      </c>
      <c r="X9" s="7" t="s">
        <v>0</v>
      </c>
      <c r="Y9" s="7" t="s">
        <v>0</v>
      </c>
      <c r="Z9" s="7" t="s">
        <v>0</v>
      </c>
      <c r="AA9" s="8">
        <v>45572</v>
      </c>
    </row>
    <row r="10" spans="1:27" ht="30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35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35</v>
      </c>
      <c r="R10" s="7" t="s">
        <v>35</v>
      </c>
      <c r="S10" s="7" t="s">
        <v>0</v>
      </c>
      <c r="T10" s="7" t="s">
        <v>0</v>
      </c>
      <c r="U10" s="7" t="s">
        <v>0</v>
      </c>
      <c r="V10" s="7" t="s">
        <v>0</v>
      </c>
      <c r="W10" s="9" t="str">
        <f>HYPERLINK("http://www.aruplab.com/Testing-Information/resources/HotLines/HotLineDocs/Oct2024ICHL/0050167.pdf","H")</f>
        <v>H</v>
      </c>
      <c r="X10" s="7" t="s">
        <v>0</v>
      </c>
      <c r="Y10" s="7" t="s">
        <v>0</v>
      </c>
      <c r="Z10" s="7" t="s">
        <v>0</v>
      </c>
      <c r="AA10" s="8">
        <v>45572</v>
      </c>
    </row>
    <row r="11" spans="1:27" ht="3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35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35</v>
      </c>
      <c r="R11" s="7" t="s">
        <v>35</v>
      </c>
      <c r="S11" s="7" t="s">
        <v>0</v>
      </c>
      <c r="T11" s="7" t="s">
        <v>0</v>
      </c>
      <c r="U11" s="7" t="s">
        <v>0</v>
      </c>
      <c r="V11" s="7" t="s">
        <v>0</v>
      </c>
      <c r="W11" s="9" t="str">
        <f>HYPERLINK("http://www.aruplab.com/Testing-Information/resources/HotLines/HotLineDocs/Oct2024ICHL/0054444.pdf","H")</f>
        <v>H</v>
      </c>
      <c r="X11" s="7" t="s">
        <v>0</v>
      </c>
      <c r="Y11" s="7" t="s">
        <v>0</v>
      </c>
      <c r="Z11" s="7" t="s">
        <v>0</v>
      </c>
      <c r="AA11" s="8">
        <v>45572</v>
      </c>
    </row>
    <row r="12" spans="1:27" ht="3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35</v>
      </c>
      <c r="H12" s="7" t="s">
        <v>35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9" t="str">
        <f>HYPERLINK("http://www.aruplab.com/Testing-Information/resources/HotLines/HotLineDocs/Oct2024ICHL/0092534.pdf","H")</f>
        <v>H</v>
      </c>
      <c r="X12" s="7" t="s">
        <v>0</v>
      </c>
      <c r="Y12" s="7" t="s">
        <v>0</v>
      </c>
      <c r="Z12" s="7" t="s">
        <v>0</v>
      </c>
      <c r="AA12" s="8">
        <v>45572</v>
      </c>
    </row>
    <row r="13" spans="1:27" ht="4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35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35</v>
      </c>
      <c r="T13" s="7" t="s">
        <v>35</v>
      </c>
      <c r="U13" s="7" t="s">
        <v>0</v>
      </c>
      <c r="V13" s="7" t="s">
        <v>0</v>
      </c>
      <c r="W13" s="9" t="str">
        <f>HYPERLINK("http://www.aruplab.com/Testing-Information/resources/HotLines/HotLineDocs/Oct2024ICHL/0097688.pdf","H")</f>
        <v>H</v>
      </c>
      <c r="X13" s="7" t="s">
        <v>0</v>
      </c>
      <c r="Y13" s="7" t="s">
        <v>0</v>
      </c>
      <c r="Z13" s="7" t="s">
        <v>0</v>
      </c>
      <c r="AA13" s="8">
        <v>45572</v>
      </c>
    </row>
    <row r="14" spans="1:27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35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9" t="str">
        <f>HYPERLINK("http://www.aruplab.com/Testing-Information/resources/HotLines/HotLineDocs/Oct2024ICHL/0098275.pdf","H")</f>
        <v>H</v>
      </c>
      <c r="X14" s="7" t="s">
        <v>0</v>
      </c>
      <c r="Y14" s="7" t="s">
        <v>0</v>
      </c>
      <c r="Z14" s="7" t="s">
        <v>0</v>
      </c>
      <c r="AA14" s="8">
        <v>45572</v>
      </c>
    </row>
    <row r="15" spans="1:27" ht="45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35</v>
      </c>
      <c r="H15" s="7" t="s">
        <v>35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9" t="str">
        <f>HYPERLINK("http://www.aruplab.com/Testing-Information/resources/HotLines/HotLineDocs/Oct2024ICHL/0098507.pdf","H")</f>
        <v>H</v>
      </c>
      <c r="X15" s="7" t="s">
        <v>0</v>
      </c>
      <c r="Y15" s="7" t="s">
        <v>0</v>
      </c>
      <c r="Z15" s="7" t="s">
        <v>0</v>
      </c>
      <c r="AA15" s="8">
        <v>45572</v>
      </c>
    </row>
    <row r="16" spans="1:27" ht="90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35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9" t="str">
        <f>HYPERLINK("http://www.aruplab.com/Testing-Information/resources/HotLines/HotLineDocs/Oct2024ICHL/0098880.pdf","H")</f>
        <v>H</v>
      </c>
      <c r="X16" s="7" t="s">
        <v>0</v>
      </c>
      <c r="Y16" s="7" t="s">
        <v>0</v>
      </c>
      <c r="Z16" s="7" t="s">
        <v>0</v>
      </c>
      <c r="AA16" s="8">
        <v>45572</v>
      </c>
    </row>
    <row r="17" spans="1:27" ht="3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35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9" t="str">
        <f>HYPERLINK("http://www.aruplab.com/Testing-Information/resources/HotLines/HotLineDocs/Oct2024ICHL/0099529.pdf","H")</f>
        <v>H</v>
      </c>
      <c r="X17" s="7" t="s">
        <v>0</v>
      </c>
      <c r="Y17" s="7" t="s">
        <v>0</v>
      </c>
      <c r="Z17" s="7" t="s">
        <v>0</v>
      </c>
      <c r="AA17" s="8">
        <v>45572</v>
      </c>
    </row>
    <row r="18" spans="1:27" ht="30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35</v>
      </c>
      <c r="H18" s="7" t="s">
        <v>35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9" t="str">
        <f>HYPERLINK("http://www.aruplab.com/Testing-Information/resources/HotLines/HotLineDocs/Oct2024ICHL/0099721.pdf","H")</f>
        <v>H</v>
      </c>
      <c r="X18" s="7" t="s">
        <v>0</v>
      </c>
      <c r="Y18" s="7" t="s">
        <v>0</v>
      </c>
      <c r="Z18" s="7" t="s">
        <v>0</v>
      </c>
      <c r="AA18" s="8">
        <v>45572</v>
      </c>
    </row>
    <row r="19" spans="1:27" ht="30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35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9" t="str">
        <f>HYPERLINK("http://www.aruplab.com/Testing-Information/resources/HotLines/HotLineDocs/Oct2024ICHL/2002086.pdf","H")</f>
        <v>H</v>
      </c>
      <c r="X19" s="7" t="s">
        <v>0</v>
      </c>
      <c r="Y19" s="7" t="s">
        <v>0</v>
      </c>
      <c r="Z19" s="7" t="s">
        <v>0</v>
      </c>
      <c r="AA19" s="8">
        <v>45572</v>
      </c>
    </row>
    <row r="20" spans="1:27" ht="4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35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9" t="str">
        <f>HYPERLINK("http://www.aruplab.com/Testing-Information/resources/HotLines/HotLineDocs/Oct2024ICHL/2002552.pdf","H")</f>
        <v>H</v>
      </c>
      <c r="X20" s="7" t="s">
        <v>0</v>
      </c>
      <c r="Y20" s="7" t="s">
        <v>0</v>
      </c>
      <c r="Z20" s="7" t="s">
        <v>0</v>
      </c>
      <c r="AA20" s="8">
        <v>45572</v>
      </c>
    </row>
    <row r="21" spans="1:27" ht="6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35</v>
      </c>
      <c r="H21" s="7" t="s">
        <v>35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9" t="str">
        <f>HYPERLINK("http://www.aruplab.com/Testing-Information/resources/HotLines/HotLineDocs/Oct2024ICHL/2002932.pdf","H")</f>
        <v>H</v>
      </c>
      <c r="X21" s="7" t="s">
        <v>0</v>
      </c>
      <c r="Y21" s="7" t="s">
        <v>0</v>
      </c>
      <c r="Z21" s="7" t="s">
        <v>0</v>
      </c>
      <c r="AA21" s="8">
        <v>45572</v>
      </c>
    </row>
    <row r="22" spans="1:27" ht="75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35</v>
      </c>
      <c r="H22" s="7" t="s">
        <v>35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9" t="str">
        <f>HYPERLINK("http://www.aruplab.com/Testing-Information/resources/HotLines/HotLineDocs/Oct2024ICHL/2003075.pdf","H")</f>
        <v>H</v>
      </c>
      <c r="X22" s="7" t="s">
        <v>0</v>
      </c>
      <c r="Y22" s="7" t="s">
        <v>0</v>
      </c>
      <c r="Z22" s="7" t="s">
        <v>0</v>
      </c>
      <c r="AA22" s="8">
        <v>45572</v>
      </c>
    </row>
    <row r="23" spans="1:27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35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9" t="str">
        <f>HYPERLINK("http://www.aruplab.com/Testing-Information/resources/HotLines/HotLineDocs/Oct2024ICHL/2006328.pdf","H")</f>
        <v>H</v>
      </c>
      <c r="X23" s="7" t="s">
        <v>0</v>
      </c>
      <c r="Y23" s="7" t="s">
        <v>0</v>
      </c>
      <c r="Z23" s="7" t="s">
        <v>0</v>
      </c>
      <c r="AA23" s="8">
        <v>45572</v>
      </c>
    </row>
    <row r="24" spans="1:27" ht="45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0</v>
      </c>
      <c r="G24" s="7" t="s">
        <v>35</v>
      </c>
      <c r="H24" s="7" t="s">
        <v>35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9" t="str">
        <f>HYPERLINK("http://www.aruplab.com/Testing-Information/resources/HotLines/HotLineDocs/Oct2024ICHL/2006982.pdf","H")</f>
        <v>H</v>
      </c>
      <c r="X24" s="7" t="s">
        <v>0</v>
      </c>
      <c r="Y24" s="7" t="s">
        <v>0</v>
      </c>
      <c r="Z24" s="7" t="s">
        <v>0</v>
      </c>
      <c r="AA24" s="8">
        <v>45572</v>
      </c>
    </row>
    <row r="25" spans="1:27" ht="45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35</v>
      </c>
      <c r="H25" s="7" t="s">
        <v>35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9" t="str">
        <f>HYPERLINK("http://www.aruplab.com/Testing-Information/resources/HotLines/HotLineDocs/Oct2024ICHL/2009410.pdf","H")</f>
        <v>H</v>
      </c>
      <c r="X25" s="7" t="s">
        <v>0</v>
      </c>
      <c r="Y25" s="7" t="s">
        <v>0</v>
      </c>
      <c r="Z25" s="7" t="s">
        <v>0</v>
      </c>
      <c r="AA25" s="8">
        <v>45572</v>
      </c>
    </row>
    <row r="26" spans="1:27" ht="3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35</v>
      </c>
      <c r="H26" s="7" t="s">
        <v>35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9" t="str">
        <f>HYPERLINK("http://www.aruplab.com/Testing-Information/resources/HotLines/HotLineDocs/Oct2024ICHL/2009414.pdf","H")</f>
        <v>H</v>
      </c>
      <c r="X26" s="7" t="s">
        <v>0</v>
      </c>
      <c r="Y26" s="7" t="s">
        <v>0</v>
      </c>
      <c r="Z26" s="7" t="s">
        <v>0</v>
      </c>
      <c r="AA26" s="8">
        <v>45572</v>
      </c>
    </row>
    <row r="27" spans="1:27" ht="45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9" t="str">
        <f>HYPERLINK("http://www.aruplab.com/Testing-Information/resources/HotLines/HotLineDocs/Oct2024ICHL/2011012.pdf","H")</f>
        <v>H</v>
      </c>
      <c r="X27" s="7" t="s">
        <v>0</v>
      </c>
      <c r="Y27" s="7" t="s">
        <v>0</v>
      </c>
      <c r="Z27" s="7" t="s">
        <v>0</v>
      </c>
      <c r="AA27" s="8">
        <v>45572</v>
      </c>
    </row>
    <row r="28" spans="1:27" ht="6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35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35</v>
      </c>
      <c r="R28" s="7" t="s">
        <v>35</v>
      </c>
      <c r="S28" s="7" t="s">
        <v>0</v>
      </c>
      <c r="T28" s="7" t="s">
        <v>0</v>
      </c>
      <c r="U28" s="7" t="s">
        <v>0</v>
      </c>
      <c r="V28" s="7" t="s">
        <v>0</v>
      </c>
      <c r="W28" s="9" t="str">
        <f>HYPERLINK("http://www.aruplab.com/Testing-Information/resources/HotLines/HotLineDocs/Oct2024ICHL/2011375.pdf","H")</f>
        <v>H</v>
      </c>
      <c r="X28" s="7" t="s">
        <v>0</v>
      </c>
      <c r="Y28" s="7" t="s">
        <v>0</v>
      </c>
      <c r="Z28" s="7" t="s">
        <v>0</v>
      </c>
      <c r="AA28" s="8">
        <v>45572</v>
      </c>
    </row>
    <row r="29" spans="1:27" ht="45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35</v>
      </c>
      <c r="H29" s="7" t="s">
        <v>35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9" t="str">
        <f>HYPERLINK("http://www.aruplab.com/Testing-Information/resources/HotLines/HotLineDocs/Oct2024ICHL/2012135.pdf","H")</f>
        <v>H</v>
      </c>
      <c r="X29" s="7" t="s">
        <v>0</v>
      </c>
      <c r="Y29" s="7" t="s">
        <v>0</v>
      </c>
      <c r="Z29" s="7" t="s">
        <v>0</v>
      </c>
      <c r="AA29" s="8">
        <v>45572</v>
      </c>
    </row>
    <row r="30" spans="1:27" ht="3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35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9" t="str">
        <f>HYPERLINK("http://www.aruplab.com/Testing-Information/resources/HotLines/HotLineDocs/Oct2024ICHL/2013015.pdf","H")</f>
        <v>H</v>
      </c>
      <c r="X30" s="7" t="s">
        <v>0</v>
      </c>
      <c r="Y30" s="7" t="s">
        <v>0</v>
      </c>
      <c r="Z30" s="7" t="s">
        <v>0</v>
      </c>
      <c r="AA30" s="8">
        <v>45572</v>
      </c>
    </row>
    <row r="31" spans="1:27" ht="30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35</v>
      </c>
      <c r="H31" s="7" t="s">
        <v>35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9" t="str">
        <f>HYPERLINK("http://www.aruplab.com/Testing-Information/resources/HotLines/HotLineDocs/Oct2024ICHL/2013423.pdf","H")</f>
        <v>H</v>
      </c>
      <c r="X31" s="7" t="s">
        <v>0</v>
      </c>
      <c r="Y31" s="7" t="s">
        <v>0</v>
      </c>
      <c r="Z31" s="7" t="s">
        <v>0</v>
      </c>
      <c r="AA31" s="8">
        <v>45572</v>
      </c>
    </row>
    <row r="32" spans="1:27" ht="30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35</v>
      </c>
      <c r="H32" s="7" t="s">
        <v>35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9" t="str">
        <f>HYPERLINK("http://www.aruplab.com/Testing-Information/resources/HotLines/HotLineDocs/Oct2024ICHL/2014093.pdf","H")</f>
        <v>H</v>
      </c>
      <c r="X32" s="7" t="s">
        <v>0</v>
      </c>
      <c r="Y32" s="7" t="s">
        <v>0</v>
      </c>
      <c r="Z32" s="7" t="s">
        <v>0</v>
      </c>
      <c r="AA32" s="8">
        <v>45572</v>
      </c>
    </row>
    <row r="33" spans="1:27" ht="30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35</v>
      </c>
      <c r="H33" s="7" t="s">
        <v>35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9" t="str">
        <f>HYPERLINK("http://www.aruplab.com/Testing-Information/resources/HotLines/HotLineDocs/Oct2024ICHL/3000005.pdf","H")</f>
        <v>H</v>
      </c>
      <c r="X33" s="7" t="s">
        <v>0</v>
      </c>
      <c r="Y33" s="7" t="s">
        <v>0</v>
      </c>
      <c r="Z33" s="7" t="s">
        <v>0</v>
      </c>
      <c r="AA33" s="8">
        <v>45572</v>
      </c>
    </row>
    <row r="34" spans="1:27" ht="45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35</v>
      </c>
      <c r="H34" s="7" t="s">
        <v>35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9" t="str">
        <f>HYPERLINK("http://www.aruplab.com/Testing-Information/resources/HotLines/HotLineDocs/Oct2024ICHL/3001284.pdf","H")</f>
        <v>H</v>
      </c>
      <c r="X34" s="7" t="s">
        <v>0</v>
      </c>
      <c r="Y34" s="7" t="s">
        <v>0</v>
      </c>
      <c r="Z34" s="7" t="s">
        <v>0</v>
      </c>
      <c r="AA34" s="8">
        <v>45572</v>
      </c>
    </row>
    <row r="35" spans="1:27" ht="60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35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9" t="str">
        <f>HYPERLINK("http://www.aruplab.com/Testing-Information/resources/HotLines/HotLineDocs/Oct2024ICHL/3001959.pdf","H")</f>
        <v>H</v>
      </c>
      <c r="X35" s="7" t="s">
        <v>0</v>
      </c>
      <c r="Y35" s="7" t="s">
        <v>0</v>
      </c>
      <c r="Z35" s="7" t="s">
        <v>0</v>
      </c>
      <c r="AA35" s="8">
        <v>45572</v>
      </c>
    </row>
    <row r="36" spans="1:27" ht="60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35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9" t="str">
        <f>HYPERLINK("http://www.aruplab.com/Testing-Information/resources/HotLines/HotLineDocs/Oct2024ICHL/3003043.pdf","H")</f>
        <v>H</v>
      </c>
      <c r="X36" s="7" t="s">
        <v>0</v>
      </c>
      <c r="Y36" s="7" t="s">
        <v>0</v>
      </c>
      <c r="Z36" s="7" t="s">
        <v>0</v>
      </c>
      <c r="AA36" s="8">
        <v>45572</v>
      </c>
    </row>
    <row r="37" spans="1:27" ht="60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9" t="str">
        <f>HYPERLINK("http://www.aruplab.com/Testing-Information/resources/HotLines/HotLineDocs/Oct2024ICHL/3004572.pdf","H")</f>
        <v>H</v>
      </c>
      <c r="X37" s="7" t="s">
        <v>0</v>
      </c>
      <c r="Y37" s="7" t="s">
        <v>0</v>
      </c>
      <c r="Z37" s="7" t="s">
        <v>0</v>
      </c>
      <c r="AA37" s="8">
        <v>45572</v>
      </c>
    </row>
    <row r="38" spans="1:27" ht="75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35</v>
      </c>
      <c r="V38" s="7" t="s">
        <v>0</v>
      </c>
      <c r="W38" s="9" t="str">
        <f>HYPERLINK("http://www.aruplab.com/Testing-Information/resources/HotLines/HotLineDocs/Oct2024ICHL/2024.09.30 Oct ICHL Hotline Inactivations.pdf","H")</f>
        <v>H</v>
      </c>
      <c r="X38" s="7" t="s">
        <v>0</v>
      </c>
      <c r="Y38" s="7" t="s">
        <v>0</v>
      </c>
      <c r="Z38" s="7" t="s">
        <v>0</v>
      </c>
      <c r="AA38" s="8">
        <v>45572</v>
      </c>
    </row>
    <row r="39" spans="1:27" ht="75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35</v>
      </c>
      <c r="W39" s="9" t="str">
        <f>HYPERLINK("http://www.aruplab.com/Testing-Information/resources/HotLines/HotLineDocs/Oct2024ICHL/2024.09.30 Oct ICHL Hotline Inactivations.pdf","H")</f>
        <v>H</v>
      </c>
      <c r="X39" s="7" t="s">
        <v>0</v>
      </c>
      <c r="Y39" s="7" t="s">
        <v>0</v>
      </c>
      <c r="Z39" s="7" t="s">
        <v>0</v>
      </c>
      <c r="AA39" s="8">
        <v>45572</v>
      </c>
    </row>
    <row r="40" spans="1:27" ht="75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0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35</v>
      </c>
      <c r="W40" s="9" t="str">
        <f>HYPERLINK("http://www.aruplab.com/Testing-Information/resources/HotLines/HotLineDocs/Oct2024ICHL/2024.09.30 Oct ICHL Hotline Inactivations.pdf","H")</f>
        <v>H</v>
      </c>
      <c r="X40" s="7" t="s">
        <v>0</v>
      </c>
      <c r="Y40" s="7" t="s">
        <v>0</v>
      </c>
      <c r="Z40" s="7" t="s">
        <v>0</v>
      </c>
      <c r="AA40" s="8">
        <v>45572</v>
      </c>
    </row>
    <row r="41" spans="1:27" ht="60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35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9" t="str">
        <f>HYPERLINK("http://www.aruplab.com/Testing-Information/resources/HotLines/HotLineDocs/Oct2024ICHL/3006254.pdf","H")</f>
        <v>H</v>
      </c>
      <c r="X41" s="7" t="s">
        <v>0</v>
      </c>
      <c r="Y41" s="7" t="s">
        <v>0</v>
      </c>
      <c r="Z41" s="7" t="s">
        <v>0</v>
      </c>
      <c r="AA41" s="8">
        <v>45572</v>
      </c>
    </row>
    <row r="42" spans="1:27" ht="30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35</v>
      </c>
      <c r="T42" s="7" t="s">
        <v>0</v>
      </c>
      <c r="U42" s="7" t="s">
        <v>0</v>
      </c>
      <c r="V42" s="7" t="s">
        <v>0</v>
      </c>
      <c r="W42" s="9" t="str">
        <f>HYPERLINK("http://www.aruplab.com/Testing-Information/resources/HotLines/HotLineDocs/Oct2024ICHL/3016813.pdf","H")</f>
        <v>H</v>
      </c>
      <c r="X42" s="7" t="s">
        <v>0</v>
      </c>
      <c r="Y42" s="7" t="s">
        <v>0</v>
      </c>
      <c r="Z42" s="7" t="s">
        <v>0</v>
      </c>
      <c r="AA42" s="8">
        <v>45572</v>
      </c>
    </row>
    <row r="43" spans="1:27" ht="9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0</v>
      </c>
      <c r="I43" s="7" t="s">
        <v>0</v>
      </c>
      <c r="J43" s="7" t="s">
        <v>35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35</v>
      </c>
      <c r="R43" s="7" t="s">
        <v>35</v>
      </c>
      <c r="S43" s="7" t="s">
        <v>0</v>
      </c>
      <c r="T43" s="7" t="s">
        <v>0</v>
      </c>
      <c r="U43" s="7" t="s">
        <v>0</v>
      </c>
      <c r="V43" s="7" t="s">
        <v>0</v>
      </c>
      <c r="W43" s="9" t="str">
        <f>HYPERLINK("http://www.aruplab.com/Testing-Information/resources/HotLines/HotLineDocs/Oct2024ICHL/3017751.pdf","H")</f>
        <v>H</v>
      </c>
      <c r="X43" s="7" t="s">
        <v>0</v>
      </c>
      <c r="Y43" s="7" t="s">
        <v>0</v>
      </c>
      <c r="Z43" s="7" t="s">
        <v>0</v>
      </c>
      <c r="AA43" s="8">
        <v>45572</v>
      </c>
    </row>
    <row r="44" spans="1:27" ht="9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0</v>
      </c>
      <c r="I44" s="7" t="s">
        <v>0</v>
      </c>
      <c r="J44" s="7" t="s">
        <v>35</v>
      </c>
      <c r="K44" s="7" t="s">
        <v>35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35</v>
      </c>
      <c r="R44" s="7" t="s">
        <v>35</v>
      </c>
      <c r="S44" s="7" t="s">
        <v>0</v>
      </c>
      <c r="T44" s="7" t="s">
        <v>0</v>
      </c>
      <c r="U44" s="7" t="s">
        <v>0</v>
      </c>
      <c r="V44" s="7" t="s">
        <v>0</v>
      </c>
      <c r="W44" s="9" t="str">
        <f>HYPERLINK("http://www.aruplab.com/Testing-Information/resources/HotLines/HotLineDocs/Oct2024ICHL/3017752.pdf","H")</f>
        <v>H</v>
      </c>
      <c r="X44" s="7" t="s">
        <v>0</v>
      </c>
      <c r="Y44" s="7" t="s">
        <v>0</v>
      </c>
      <c r="Z44" s="7" t="s">
        <v>0</v>
      </c>
      <c r="AA44" s="8">
        <v>45572</v>
      </c>
    </row>
    <row r="45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Jacobsen,  Ronnie</cp:lastModifiedBy>
  <dcterms:created xsi:type="dcterms:W3CDTF">2024-09-27T15:46:38Z</dcterms:created>
  <dcterms:modified xsi:type="dcterms:W3CDTF">2024-09-30T16:33:39Z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2024-09-27T15:46:28Z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6a90dcaa-eeda-4218-a31e-a2020a3daf49</vt:lpwstr>
  </property>
  <property fmtid="{D5CDD505-2E9C-101B-9397-08002B2CF9AE}" pid="8" name="MSIP_Label_7528a15d-fe30-4bc2-853f-da171899c8c3_ContentBits">
    <vt:lpwstr>2</vt:lpwstr>
  </property>
</Properties>
</file>