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Business Development\Corporate Marketing and PR 931\Restricted - IMC\Ronnie Jacobsen\hot lines\Oct7 2024\"/>
    </mc:Choice>
  </mc:AlternateContent>
  <xr:revisionPtr revIDLastSave="0" documentId="8_{404DE327-488B-48EB-87E6-4CF494B1A1B0}" xr6:coauthVersionLast="47" xr6:coauthVersionMax="47" xr10:uidLastSave="{00000000-0000-0000-0000-000000000000}"/>
  <bookViews>
    <workbookView xWindow="345" yWindow="2295" windowWidth="19515" windowHeight="11295" xr2:uid="{00000000-000D-0000-FFFF-FFFF00000000}"/>
  </bookViews>
  <sheets>
    <sheet name="Summary Of Changes (date dropdo" sheetId="1" r:id="rId1"/>
  </sheets>
  <definedNames>
    <definedName name="_xlnm.Print_Titles" localSheetId="0">'Summary Of Changes (date dropdo'!$1:$3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4" i="1" l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</calcChain>
</file>

<file path=xl/sharedStrings.xml><?xml version="1.0" encoding="utf-8"?>
<sst xmlns="http://schemas.openxmlformats.org/spreadsheetml/2006/main" count="998" uniqueCount="142">
  <si>
    <t/>
  </si>
  <si>
    <t>Summary of Changes</t>
  </si>
  <si>
    <t>Additional ordering and billing information</t>
  </si>
  <si>
    <t>Information when ordering laboratory tests that are billed to Medicare/Medicaid</t>
  </si>
  <si>
    <t>Information regarding Current Procedural Terminology (CPT)</t>
  </si>
  <si>
    <t>Test Number</t>
  </si>
  <si>
    <t>Mnemonic</t>
  </si>
  <si>
    <t>Test Name</t>
  </si>
  <si>
    <t>New Test</t>
  </si>
  <si>
    <t>Test Name Change</t>
  </si>
  <si>
    <t>Specimen Requirements</t>
  </si>
  <si>
    <t>Methodology</t>
  </si>
  <si>
    <t>Performed/Reported</t>
  </si>
  <si>
    <t>Note</t>
  </si>
  <si>
    <t>Interpretive Data</t>
  </si>
  <si>
    <t>Reference Interval</t>
  </si>
  <si>
    <t>Component Charting Name</t>
  </si>
  <si>
    <t>Component Change</t>
  </si>
  <si>
    <t>Reflex Pattern</t>
  </si>
  <si>
    <t>Result Type</t>
  </si>
  <si>
    <t>Ask at Order Prompt</t>
  </si>
  <si>
    <t>Numeric Map</t>
  </si>
  <si>
    <t>Unit of Measure</t>
  </si>
  <si>
    <t>CPT Code</t>
  </si>
  <si>
    <t>Pricing Change</t>
  </si>
  <si>
    <t>Inactivation w/ Replacement</t>
  </si>
  <si>
    <t>Inactivation w/o Replacement</t>
  </si>
  <si>
    <t>Test Change Document</t>
  </si>
  <si>
    <t>Test Mix</t>
  </si>
  <si>
    <t>Example Report</t>
  </si>
  <si>
    <t>Pricing Link</t>
  </si>
  <si>
    <t>Effective Date</t>
  </si>
  <si>
    <t>0050162</t>
  </si>
  <si>
    <t>VZV PAN</t>
  </si>
  <si>
    <t>Varicella-Zoster Virus Antibodies, IgG and IgM</t>
  </si>
  <si>
    <t>x</t>
  </si>
  <si>
    <t>0050167</t>
  </si>
  <si>
    <t>VZV Ab, IgG</t>
  </si>
  <si>
    <t>Varicella-Zoster Virus Antibody, IgG</t>
  </si>
  <si>
    <t>0054444</t>
  </si>
  <si>
    <t>VZV IgG CSF</t>
  </si>
  <si>
    <t>Varicella-Zoster Virus Antibody, IgG, CSF</t>
  </si>
  <si>
    <t>0092534</t>
  </si>
  <si>
    <t>TGONDI IGG</t>
  </si>
  <si>
    <t>Toxoplasma gondii IgG Antibody, ELISA (CSF)</t>
  </si>
  <si>
    <t>0097688</t>
  </si>
  <si>
    <t>Breakage</t>
  </si>
  <si>
    <t>Chromosome Analysis - Breakage, Fanconi Anemia, Whole Blood</t>
  </si>
  <si>
    <t>0098275</t>
  </si>
  <si>
    <t>SUB P</t>
  </si>
  <si>
    <t>Substance P, EIA</t>
  </si>
  <si>
    <t>0098507</t>
  </si>
  <si>
    <t>HEP D IGM</t>
  </si>
  <si>
    <t>Hepatitis Delta Virus (HDV), IgM Antibody, EIA</t>
  </si>
  <si>
    <t>0098880</t>
  </si>
  <si>
    <t>LYMPH VEN</t>
  </si>
  <si>
    <t>Chlamydia Antibody Differentiation (Lymphogranuloma Venereum) by Microimmunofluorescence</t>
  </si>
  <si>
    <t>0099529</t>
  </si>
  <si>
    <t>LISTERIA</t>
  </si>
  <si>
    <t>Listeria Antibody, Serum by CF</t>
  </si>
  <si>
    <t>0099721</t>
  </si>
  <si>
    <t>HPL</t>
  </si>
  <si>
    <t>Human Placental Lactogen (HPL)</t>
  </si>
  <si>
    <t>2002086</t>
  </si>
  <si>
    <t>LIST CSF</t>
  </si>
  <si>
    <t>Listeria Antibody, CSF by CF</t>
  </si>
  <si>
    <t>2002552</t>
  </si>
  <si>
    <t>CDIFF AB</t>
  </si>
  <si>
    <t>Clostridium difficile Cytotoxin Antibody by Neutralization</t>
  </si>
  <si>
    <t>2002932</t>
  </si>
  <si>
    <t>COX A AB</t>
  </si>
  <si>
    <t>Coxsackie A Antibodies (Serotypes 2, 4, 7, 9, 10 and 16), Serum</t>
  </si>
  <si>
    <t>2003075</t>
  </si>
  <si>
    <t>HTLV RTPCR</t>
  </si>
  <si>
    <t>Human T-Lymphotropic Virus Types I/II DNA, Qualitative Real-Time PCR</t>
  </si>
  <si>
    <t>2006328</t>
  </si>
  <si>
    <t>GLUT TOT</t>
  </si>
  <si>
    <t>Glutathione Total</t>
  </si>
  <si>
    <t>2006982</t>
  </si>
  <si>
    <t>VIT B5 S</t>
  </si>
  <si>
    <t>Vitamin B5 (Pantothenic Acid), Serum</t>
  </si>
  <si>
    <t>2009410</t>
  </si>
  <si>
    <t>GIA PAN</t>
  </si>
  <si>
    <t>Giardia lamblia Antibodies Panel by ELISA</t>
  </si>
  <si>
    <t>2009414</t>
  </si>
  <si>
    <t>GIA IGG</t>
  </si>
  <si>
    <t>Giardia lamblia Antibody, IgG by ELISA</t>
  </si>
  <si>
    <t>2011012</t>
  </si>
  <si>
    <t>ALA DEHYD</t>
  </si>
  <si>
    <t>Aminolevulinic Acid Dehydratase (ALAD), Blood</t>
  </si>
  <si>
    <t>2011375</t>
  </si>
  <si>
    <t>MMRV PAN</t>
  </si>
  <si>
    <t>Occupation Screen - MMR/VZV Antibody Assessment Panel, IgG</t>
  </si>
  <si>
    <t>2012135</t>
  </si>
  <si>
    <t>HSV2 INHIB</t>
  </si>
  <si>
    <t>Herpes Simplex Virus Type 2 (HSV-2) IgG Inhibition, by ELISA</t>
  </si>
  <si>
    <t>2013015</t>
  </si>
  <si>
    <t>ADENO AB</t>
  </si>
  <si>
    <t>Adenovirus Antibody, Serum</t>
  </si>
  <si>
    <t>2013423</t>
  </si>
  <si>
    <t>HHV6 G</t>
  </si>
  <si>
    <t>Herpesvirus 6 Antibody, IgG</t>
  </si>
  <si>
    <t>2014093</t>
  </si>
  <si>
    <t>FILARIA</t>
  </si>
  <si>
    <t>Filaria Antibody IgG4 by ELISA, Serum</t>
  </si>
  <si>
    <t>3000005</t>
  </si>
  <si>
    <t>TRICHIN AB</t>
  </si>
  <si>
    <t>Trichinella Antibody, IgG</t>
  </si>
  <si>
    <t>3001284</t>
  </si>
  <si>
    <t>HHV6 AB M</t>
  </si>
  <si>
    <t>Herpesvirus 6 Antibody, IgM by IFA, Serum</t>
  </si>
  <si>
    <t>3001959</t>
  </si>
  <si>
    <t>MITO PAN</t>
  </si>
  <si>
    <t>Mitochondrial Disorders Panel (mtDNA and Nuclear Genes)</t>
  </si>
  <si>
    <t>3003043</t>
  </si>
  <si>
    <t>NIPT NGSAN</t>
  </si>
  <si>
    <t>Non-Invasive Prenatal Aneuploidy Screen by cell-free DNA Sequencing</t>
  </si>
  <si>
    <t>3004572</t>
  </si>
  <si>
    <t>MEN2 NGS</t>
  </si>
  <si>
    <t>Multiple Endocrine Neoplasia Type 2 (MEN2), RET Sequencing</t>
  </si>
  <si>
    <t>3004764</t>
  </si>
  <si>
    <t>FAS</t>
  </si>
  <si>
    <t>Fetal Aneuploidy Screening (Change effective as of 10/07/24: Refer to 3003043)</t>
  </si>
  <si>
    <t>3004778</t>
  </si>
  <si>
    <t>FAS 22</t>
  </si>
  <si>
    <t>Fetal Aneuploidy Screening with 22q11.2 Microdeletion (Inactive as of 10/07/24)</t>
  </si>
  <si>
    <t>3004781</t>
  </si>
  <si>
    <t>FAS MD</t>
  </si>
  <si>
    <t>Fetal Aneuploidy Screening with Microdeletions (Inactive as of 10/07/24)</t>
  </si>
  <si>
    <t>3006254</t>
  </si>
  <si>
    <t>JCV AB</t>
  </si>
  <si>
    <t>JC Virus Antibody by ELISA, Serum with Reflex to Inhibition Assay</t>
  </si>
  <si>
    <t>3016813</t>
  </si>
  <si>
    <t xml:space="preserve">PEPSIN </t>
  </si>
  <si>
    <t>Gastric Pepsin A, Respiratory</t>
  </si>
  <si>
    <t>3017751</t>
  </si>
  <si>
    <t>ENCEPH-SER</t>
  </si>
  <si>
    <t>Encephalitis Panel With Reflex to Herpes Simplex Virus Types 1 and 2 Glycoprotein G-Specific Antibodies, IgG, Serum</t>
  </si>
  <si>
    <t>3017752</t>
  </si>
  <si>
    <t>ENCEPH-CSF</t>
  </si>
  <si>
    <t>Encephalitis Panel With Reflex to Herpes Simplex Virus Types 1 and 2 Glycoprotein G-Specific Antibodies, IgG, CSF</t>
  </si>
  <si>
    <t>Effective as of October 7,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</si>
</sst>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m/d/yyyy"/>
  </numFmts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Roboto"/>
    </font>
    <font>
      <b/>
      <sz val="12"/>
      <color rgb="FF000000"/>
      <name val="Roboto"/>
    </font>
    <font>
      <b/>
      <sz val="10"/>
      <color rgb="FF000000"/>
      <name val="Roboto"/>
    </font>
    <font>
      <u/>
      <sz val="10"/>
      <color rgb="FF1EA1A1"/>
      <name val="Roboto"/>
    </font>
    <font>
      <b/>
      <sz val="10"/>
      <color rgb="FFFF0000"/>
      <name val="Roboto"/>
    </font>
    <font>
      <u/>
      <sz val="11"/>
      <color theme="10"/>
      <name val="Calibri"/>
      <family val="2"/>
      <scheme val="minor"/>
    </font>
    <font>
      <b/>
      <sz val="12"/>
      <color rgb="FFFF0000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1" fillId="0" borderId="0" xfId="0" applyFont="1"/>
    <xf numFmtId="0" fontId="4" fillId="0" borderId="0" xfId="0" applyFont="1" applyAlignment="1">
      <alignment horizontal="left" wrapText="1" readingOrder="1"/>
    </xf>
    <xf numFmtId="0" fontId="5" fillId="0" borderId="0" xfId="0" applyFont="1" applyAlignment="1">
      <alignment horizontal="left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textRotation="90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2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0" fontId="7" fillId="0" borderId="1" xfId="1" applyBorder="1" applyAlignment="1">
      <alignment horizontal="center" vertical="center" wrapText="1" readingOrder="1"/>
    </xf>
    <xf numFmtId="0" fontId="4" fillId="0" borderId="0" xfId="0" applyFont="1" applyAlignment="1">
      <alignment horizontal="left" wrapText="1" readingOrder="1"/>
    </xf>
    <xf numFmtId="0" fontId="1" fillId="0" borderId="0" xfId="0" applyFont="1"/>
    <xf numFmtId="0" fontId="5" fillId="0" borderId="0" xfId="0" applyFont="1" applyAlignment="1">
      <alignment horizontal="left" wrapText="1" readingOrder="1"/>
    </xf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center" wrapText="1" readingOrder="1"/>
    </xf>
    <xf numFmtId="0" fontId="8" fillId="0" borderId="0" xfId="0" applyFont="1" applyAlignment="1">
      <alignment horizontal="left" vertical="top" readingOrder="1"/>
    </xf>
    <xf numFmtId="0" fontId="1" fillId="0" borderId="0" xfId="0" applyFont="1" applyAlignment="1">
      <alignment horizontal="left" vertical="top" readingOrder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EA1A1"/>
      <rgbColor rgb="00E5E5E5"/>
      <rgbColor rgb="00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1330833</xdr:colOff>
      <xdr:row>1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ruplab.com/testing/resources/codes" TargetMode="External"/><Relationship Id="rId1" Type="http://schemas.openxmlformats.org/officeDocument/2006/relationships/hyperlink" Target="https://www.aruplab.com/compliance/medicar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45"/>
  <sheetViews>
    <sheetView showGridLines="0" tabSelected="1" workbookViewId="0">
      <pane ySplit="3" topLeftCell="A4" activePane="bottomLeft" state="frozen"/>
      <selection pane="bottomLeft" sqref="A1:AA1"/>
    </sheetView>
  </sheetViews>
  <sheetFormatPr defaultRowHeight="15" x14ac:dyDescent="0.25"/>
  <cols>
    <col min="1" max="1" width="10.42578125" customWidth="1"/>
    <col min="2" max="2" width="11" customWidth="1"/>
    <col min="3" max="3" width="20.140625" customWidth="1"/>
    <col min="4" max="26" width="3" customWidth="1"/>
    <col min="27" max="27" width="12.7109375" hidden="1" customWidth="1"/>
    <col min="28" max="28" width="0" hidden="1" customWidth="1"/>
  </cols>
  <sheetData>
    <row r="1" spans="1:27" ht="14.45" customHeight="1" x14ac:dyDescent="0.25">
      <c r="A1" s="13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ht="36" customHeight="1" x14ac:dyDescent="0.25">
      <c r="A2" s="11"/>
      <c r="B2" s="11"/>
      <c r="C2" s="11"/>
      <c r="D2" s="14" t="s">
        <v>1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45" customHeight="1" x14ac:dyDescent="0.25">
      <c r="A3" s="13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7.25" x14ac:dyDescent="0.3">
      <c r="A4" s="15" t="s">
        <v>141</v>
      </c>
      <c r="B4" s="16"/>
      <c r="C4" s="16"/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</row>
    <row r="5" spans="1:27" ht="15.75" x14ac:dyDescent="0.3">
      <c r="A5" s="10" t="s">
        <v>2</v>
      </c>
      <c r="B5" s="11"/>
      <c r="C5" s="11"/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  <c r="O5" s="1" t="s">
        <v>0</v>
      </c>
      <c r="P5" s="1" t="s">
        <v>0</v>
      </c>
      <c r="Q5" s="1" t="s">
        <v>0</v>
      </c>
      <c r="R5" s="1" t="s">
        <v>0</v>
      </c>
      <c r="S5" s="1" t="s">
        <v>0</v>
      </c>
      <c r="T5" s="1" t="s">
        <v>0</v>
      </c>
      <c r="U5" s="1" t="s">
        <v>0</v>
      </c>
      <c r="V5" s="1" t="s">
        <v>0</v>
      </c>
      <c r="W5" s="1" t="s">
        <v>0</v>
      </c>
      <c r="X5" s="1" t="s">
        <v>0</v>
      </c>
      <c r="Y5" s="1" t="s">
        <v>0</v>
      </c>
      <c r="Z5" s="1" t="s">
        <v>0</v>
      </c>
      <c r="AA5" s="1" t="s">
        <v>0</v>
      </c>
    </row>
    <row r="6" spans="1:27" ht="15.75" x14ac:dyDescent="0.3">
      <c r="A6" s="12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2" t="s">
        <v>0</v>
      </c>
      <c r="U6" s="2" t="s">
        <v>0</v>
      </c>
      <c r="V6" s="2" t="s">
        <v>0</v>
      </c>
      <c r="W6" s="2" t="s">
        <v>0</v>
      </c>
      <c r="X6" s="2" t="s">
        <v>0</v>
      </c>
      <c r="Y6" s="2" t="s">
        <v>0</v>
      </c>
      <c r="Z6" s="2" t="s">
        <v>0</v>
      </c>
      <c r="AA6" s="2" t="s">
        <v>0</v>
      </c>
    </row>
    <row r="7" spans="1:27" ht="15.75" x14ac:dyDescent="0.3">
      <c r="A7" s="12" t="s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2" t="s">
        <v>0</v>
      </c>
      <c r="U7" s="2" t="s">
        <v>0</v>
      </c>
      <c r="V7" s="2" t="s">
        <v>0</v>
      </c>
      <c r="W7" s="2" t="s">
        <v>0</v>
      </c>
      <c r="X7" s="2" t="s">
        <v>0</v>
      </c>
      <c r="Y7" s="2" t="s">
        <v>0</v>
      </c>
      <c r="Z7" s="2" t="s">
        <v>0</v>
      </c>
      <c r="AA7" s="2" t="s">
        <v>0</v>
      </c>
    </row>
    <row r="8" spans="1:27" ht="132.75" x14ac:dyDescent="0.25">
      <c r="A8" s="3" t="s">
        <v>5</v>
      </c>
      <c r="B8" s="3" t="s">
        <v>6</v>
      </c>
      <c r="C8" s="3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4" t="s">
        <v>22</v>
      </c>
      <c r="S8" s="4" t="s">
        <v>23</v>
      </c>
      <c r="T8" s="4" t="s">
        <v>24</v>
      </c>
      <c r="U8" s="4" t="s">
        <v>25</v>
      </c>
      <c r="V8" s="4" t="s">
        <v>26</v>
      </c>
      <c r="W8" s="5" t="s">
        <v>27</v>
      </c>
      <c r="X8" s="5" t="s">
        <v>28</v>
      </c>
      <c r="Y8" s="5" t="s">
        <v>29</v>
      </c>
      <c r="Z8" s="5" t="s">
        <v>30</v>
      </c>
      <c r="AA8" s="4" t="s">
        <v>31</v>
      </c>
    </row>
    <row r="9" spans="1:27" ht="45" x14ac:dyDescent="0.25">
      <c r="A9" s="6" t="s">
        <v>32</v>
      </c>
      <c r="B9" s="6" t="s">
        <v>33</v>
      </c>
      <c r="C9" s="6" t="s">
        <v>34</v>
      </c>
      <c r="D9" s="7" t="s">
        <v>0</v>
      </c>
      <c r="E9" s="7" t="s">
        <v>0</v>
      </c>
      <c r="F9" s="7" t="s">
        <v>0</v>
      </c>
      <c r="G9" s="7" t="s">
        <v>0</v>
      </c>
      <c r="H9" s="7" t="s">
        <v>0</v>
      </c>
      <c r="I9" s="7" t="s">
        <v>0</v>
      </c>
      <c r="J9" s="7" t="s">
        <v>35</v>
      </c>
      <c r="K9" s="7" t="s">
        <v>0</v>
      </c>
      <c r="L9" s="7" t="s">
        <v>0</v>
      </c>
      <c r="M9" s="7" t="s">
        <v>0</v>
      </c>
      <c r="N9" s="7" t="s">
        <v>0</v>
      </c>
      <c r="O9" s="7" t="s">
        <v>0</v>
      </c>
      <c r="P9" s="7" t="s">
        <v>0</v>
      </c>
      <c r="Q9" s="7" t="s">
        <v>35</v>
      </c>
      <c r="R9" s="7" t="s">
        <v>35</v>
      </c>
      <c r="S9" s="7" t="s">
        <v>0</v>
      </c>
      <c r="T9" s="7" t="s">
        <v>0</v>
      </c>
      <c r="U9" s="7" t="s">
        <v>0</v>
      </c>
      <c r="V9" s="7" t="s">
        <v>0</v>
      </c>
      <c r="W9" s="9" t="str">
        <f>HYPERLINK("http://www.aruplab.com/Testing-Information/resources/HotLines/HotLineDocs/Oct2024ICHL/0050162.pdf","H")</f>
        <v>H</v>
      </c>
      <c r="X9" s="7" t="s">
        <v>0</v>
      </c>
      <c r="Y9" s="7" t="s">
        <v>0</v>
      </c>
      <c r="Z9" s="7" t="s">
        <v>0</v>
      </c>
      <c r="AA9" s="8">
        <v>45572</v>
      </c>
    </row>
    <row r="10" spans="1:27" ht="30" x14ac:dyDescent="0.25">
      <c r="A10" s="6" t="s">
        <v>36</v>
      </c>
      <c r="B10" s="6" t="s">
        <v>37</v>
      </c>
      <c r="C10" s="6" t="s">
        <v>38</v>
      </c>
      <c r="D10" s="7" t="s">
        <v>0</v>
      </c>
      <c r="E10" s="7" t="s">
        <v>0</v>
      </c>
      <c r="F10" s="7" t="s">
        <v>0</v>
      </c>
      <c r="G10" s="7" t="s">
        <v>0</v>
      </c>
      <c r="H10" s="7" t="s">
        <v>0</v>
      </c>
      <c r="I10" s="7" t="s">
        <v>0</v>
      </c>
      <c r="J10" s="7" t="s">
        <v>0</v>
      </c>
      <c r="K10" s="7" t="s">
        <v>35</v>
      </c>
      <c r="L10" s="7" t="s">
        <v>0</v>
      </c>
      <c r="M10" s="7" t="s">
        <v>0</v>
      </c>
      <c r="N10" s="7" t="s">
        <v>0</v>
      </c>
      <c r="O10" s="7" t="s">
        <v>0</v>
      </c>
      <c r="P10" s="7" t="s">
        <v>0</v>
      </c>
      <c r="Q10" s="7" t="s">
        <v>35</v>
      </c>
      <c r="R10" s="7" t="s">
        <v>35</v>
      </c>
      <c r="S10" s="7" t="s">
        <v>0</v>
      </c>
      <c r="T10" s="7" t="s">
        <v>0</v>
      </c>
      <c r="U10" s="7" t="s">
        <v>0</v>
      </c>
      <c r="V10" s="7" t="s">
        <v>0</v>
      </c>
      <c r="W10" s="9" t="str">
        <f>HYPERLINK("http://www.aruplab.com/Testing-Information/resources/HotLines/HotLineDocs/Oct2024ICHL/0050167.pdf","H")</f>
        <v>H</v>
      </c>
      <c r="X10" s="7" t="s">
        <v>0</v>
      </c>
      <c r="Y10" s="7" t="s">
        <v>0</v>
      </c>
      <c r="Z10" s="7" t="s">
        <v>0</v>
      </c>
      <c r="AA10" s="8">
        <v>45572</v>
      </c>
    </row>
    <row r="11" spans="1:27" ht="30" x14ac:dyDescent="0.25">
      <c r="A11" s="6" t="s">
        <v>39</v>
      </c>
      <c r="B11" s="6" t="s">
        <v>40</v>
      </c>
      <c r="C11" s="6" t="s">
        <v>41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0</v>
      </c>
      <c r="I11" s="7" t="s">
        <v>0</v>
      </c>
      <c r="J11" s="7" t="s">
        <v>0</v>
      </c>
      <c r="K11" s="7" t="s">
        <v>35</v>
      </c>
      <c r="L11" s="7" t="s">
        <v>0</v>
      </c>
      <c r="M11" s="7" t="s">
        <v>0</v>
      </c>
      <c r="N11" s="7" t="s">
        <v>0</v>
      </c>
      <c r="O11" s="7" t="s">
        <v>0</v>
      </c>
      <c r="P11" s="7" t="s">
        <v>0</v>
      </c>
      <c r="Q11" s="7" t="s">
        <v>35</v>
      </c>
      <c r="R11" s="7" t="s">
        <v>35</v>
      </c>
      <c r="S11" s="7" t="s">
        <v>0</v>
      </c>
      <c r="T11" s="7" t="s">
        <v>0</v>
      </c>
      <c r="U11" s="7" t="s">
        <v>0</v>
      </c>
      <c r="V11" s="7" t="s">
        <v>0</v>
      </c>
      <c r="W11" s="9" t="str">
        <f>HYPERLINK("http://www.aruplab.com/Testing-Information/resources/HotLines/HotLineDocs/Oct2024ICHL/0054444.pdf","H")</f>
        <v>H</v>
      </c>
      <c r="X11" s="7" t="s">
        <v>0</v>
      </c>
      <c r="Y11" s="7" t="s">
        <v>0</v>
      </c>
      <c r="Z11" s="7" t="s">
        <v>0</v>
      </c>
      <c r="AA11" s="8">
        <v>45572</v>
      </c>
    </row>
    <row r="12" spans="1:27" ht="30" x14ac:dyDescent="0.25">
      <c r="A12" s="6" t="s">
        <v>42</v>
      </c>
      <c r="B12" s="6" t="s">
        <v>43</v>
      </c>
      <c r="C12" s="6" t="s">
        <v>44</v>
      </c>
      <c r="D12" s="7" t="s">
        <v>0</v>
      </c>
      <c r="E12" s="7" t="s">
        <v>0</v>
      </c>
      <c r="F12" s="7" t="s">
        <v>0</v>
      </c>
      <c r="G12" s="7" t="s">
        <v>35</v>
      </c>
      <c r="H12" s="7" t="s">
        <v>35</v>
      </c>
      <c r="I12" s="7" t="s">
        <v>0</v>
      </c>
      <c r="J12" s="7" t="s">
        <v>0</v>
      </c>
      <c r="K12" s="7" t="s">
        <v>0</v>
      </c>
      <c r="L12" s="7" t="s">
        <v>0</v>
      </c>
      <c r="M12" s="7" t="s">
        <v>0</v>
      </c>
      <c r="N12" s="7" t="s">
        <v>0</v>
      </c>
      <c r="O12" s="7" t="s">
        <v>0</v>
      </c>
      <c r="P12" s="7" t="s">
        <v>0</v>
      </c>
      <c r="Q12" s="7" t="s">
        <v>0</v>
      </c>
      <c r="R12" s="7" t="s">
        <v>0</v>
      </c>
      <c r="S12" s="7" t="s">
        <v>0</v>
      </c>
      <c r="T12" s="7" t="s">
        <v>0</v>
      </c>
      <c r="U12" s="7" t="s">
        <v>0</v>
      </c>
      <c r="V12" s="7" t="s">
        <v>0</v>
      </c>
      <c r="W12" s="9" t="str">
        <f>HYPERLINK("http://www.aruplab.com/Testing-Information/resources/HotLines/HotLineDocs/Oct2024ICHL/0092534.pdf","H")</f>
        <v>H</v>
      </c>
      <c r="X12" s="7" t="s">
        <v>0</v>
      </c>
      <c r="Y12" s="7" t="s">
        <v>0</v>
      </c>
      <c r="Z12" s="7" t="s">
        <v>0</v>
      </c>
      <c r="AA12" s="8">
        <v>45572</v>
      </c>
    </row>
    <row r="13" spans="1:27" ht="45" x14ac:dyDescent="0.25">
      <c r="A13" s="6" t="s">
        <v>45</v>
      </c>
      <c r="B13" s="6" t="s">
        <v>46</v>
      </c>
      <c r="C13" s="6" t="s">
        <v>47</v>
      </c>
      <c r="D13" s="7" t="s">
        <v>0</v>
      </c>
      <c r="E13" s="7" t="s">
        <v>0</v>
      </c>
      <c r="F13" s="7" t="s">
        <v>35</v>
      </c>
      <c r="G13" s="7" t="s">
        <v>0</v>
      </c>
      <c r="H13" s="7" t="s">
        <v>35</v>
      </c>
      <c r="I13" s="7" t="s">
        <v>0</v>
      </c>
      <c r="J13" s="7" t="s">
        <v>0</v>
      </c>
      <c r="K13" s="7" t="s">
        <v>0</v>
      </c>
      <c r="L13" s="7" t="s">
        <v>0</v>
      </c>
      <c r="M13" s="7" t="s">
        <v>0</v>
      </c>
      <c r="N13" s="7" t="s">
        <v>35</v>
      </c>
      <c r="O13" s="7" t="s">
        <v>0</v>
      </c>
      <c r="P13" s="7" t="s">
        <v>0</v>
      </c>
      <c r="Q13" s="7" t="s">
        <v>0</v>
      </c>
      <c r="R13" s="7" t="s">
        <v>0</v>
      </c>
      <c r="S13" s="7" t="s">
        <v>35</v>
      </c>
      <c r="T13" s="7" t="s">
        <v>35</v>
      </c>
      <c r="U13" s="7" t="s">
        <v>0</v>
      </c>
      <c r="V13" s="7" t="s">
        <v>0</v>
      </c>
      <c r="W13" s="9" t="str">
        <f>HYPERLINK("http://www.aruplab.com/Testing-Information/resources/HotLines/HotLineDocs/Oct2024ICHL/0097688.pdf","H")</f>
        <v>H</v>
      </c>
      <c r="X13" s="7" t="s">
        <v>0</v>
      </c>
      <c r="Y13" s="7" t="s">
        <v>0</v>
      </c>
      <c r="Z13" s="7" t="s">
        <v>0</v>
      </c>
      <c r="AA13" s="8">
        <v>45572</v>
      </c>
    </row>
    <row r="14" spans="1:27" x14ac:dyDescent="0.25">
      <c r="A14" s="6" t="s">
        <v>48</v>
      </c>
      <c r="B14" s="6" t="s">
        <v>49</v>
      </c>
      <c r="C14" s="6" t="s">
        <v>50</v>
      </c>
      <c r="D14" s="7" t="s">
        <v>0</v>
      </c>
      <c r="E14" s="7" t="s">
        <v>0</v>
      </c>
      <c r="F14" s="7" t="s">
        <v>0</v>
      </c>
      <c r="G14" s="7" t="s">
        <v>35</v>
      </c>
      <c r="H14" s="7" t="s">
        <v>35</v>
      </c>
      <c r="I14" s="7" t="s">
        <v>0</v>
      </c>
      <c r="J14" s="7" t="s">
        <v>0</v>
      </c>
      <c r="K14" s="7" t="s">
        <v>0</v>
      </c>
      <c r="L14" s="7" t="s">
        <v>0</v>
      </c>
      <c r="M14" s="7" t="s">
        <v>0</v>
      </c>
      <c r="N14" s="7" t="s">
        <v>0</v>
      </c>
      <c r="O14" s="7" t="s">
        <v>0</v>
      </c>
      <c r="P14" s="7" t="s">
        <v>0</v>
      </c>
      <c r="Q14" s="7" t="s">
        <v>0</v>
      </c>
      <c r="R14" s="7" t="s">
        <v>0</v>
      </c>
      <c r="S14" s="7" t="s">
        <v>0</v>
      </c>
      <c r="T14" s="7" t="s">
        <v>0</v>
      </c>
      <c r="U14" s="7" t="s">
        <v>0</v>
      </c>
      <c r="V14" s="7" t="s">
        <v>0</v>
      </c>
      <c r="W14" s="9" t="str">
        <f>HYPERLINK("http://www.aruplab.com/Testing-Information/resources/HotLines/HotLineDocs/Oct2024ICHL/0098275.pdf","H")</f>
        <v>H</v>
      </c>
      <c r="X14" s="7" t="s">
        <v>0</v>
      </c>
      <c r="Y14" s="7" t="s">
        <v>0</v>
      </c>
      <c r="Z14" s="7" t="s">
        <v>0</v>
      </c>
      <c r="AA14" s="8">
        <v>45572</v>
      </c>
    </row>
    <row r="15" spans="1:27" ht="45" x14ac:dyDescent="0.25">
      <c r="A15" s="6" t="s">
        <v>51</v>
      </c>
      <c r="B15" s="6" t="s">
        <v>52</v>
      </c>
      <c r="C15" s="6" t="s">
        <v>53</v>
      </c>
      <c r="D15" s="7" t="s">
        <v>0</v>
      </c>
      <c r="E15" s="7" t="s">
        <v>0</v>
      </c>
      <c r="F15" s="7" t="s">
        <v>0</v>
      </c>
      <c r="G15" s="7" t="s">
        <v>35</v>
      </c>
      <c r="H15" s="7" t="s">
        <v>35</v>
      </c>
      <c r="I15" s="7" t="s">
        <v>0</v>
      </c>
      <c r="J15" s="7" t="s">
        <v>0</v>
      </c>
      <c r="K15" s="7" t="s">
        <v>0</v>
      </c>
      <c r="L15" s="7" t="s">
        <v>0</v>
      </c>
      <c r="M15" s="7" t="s">
        <v>0</v>
      </c>
      <c r="N15" s="7" t="s">
        <v>0</v>
      </c>
      <c r="O15" s="7" t="s">
        <v>0</v>
      </c>
      <c r="P15" s="7" t="s">
        <v>0</v>
      </c>
      <c r="Q15" s="7" t="s">
        <v>0</v>
      </c>
      <c r="R15" s="7" t="s">
        <v>0</v>
      </c>
      <c r="S15" s="7" t="s">
        <v>0</v>
      </c>
      <c r="T15" s="7" t="s">
        <v>0</v>
      </c>
      <c r="U15" s="7" t="s">
        <v>0</v>
      </c>
      <c r="V15" s="7" t="s">
        <v>0</v>
      </c>
      <c r="W15" s="9" t="str">
        <f>HYPERLINK("http://www.aruplab.com/Testing-Information/resources/HotLines/HotLineDocs/Oct2024ICHL/0098507.pdf","H")</f>
        <v>H</v>
      </c>
      <c r="X15" s="7" t="s">
        <v>0</v>
      </c>
      <c r="Y15" s="7" t="s">
        <v>0</v>
      </c>
      <c r="Z15" s="7" t="s">
        <v>0</v>
      </c>
      <c r="AA15" s="8">
        <v>45572</v>
      </c>
    </row>
    <row r="16" spans="1:27" ht="90" x14ac:dyDescent="0.25">
      <c r="A16" s="6" t="s">
        <v>54</v>
      </c>
      <c r="B16" s="6" t="s">
        <v>55</v>
      </c>
      <c r="C16" s="6" t="s">
        <v>56</v>
      </c>
      <c r="D16" s="7" t="s">
        <v>0</v>
      </c>
      <c r="E16" s="7" t="s">
        <v>0</v>
      </c>
      <c r="F16" s="7" t="s">
        <v>0</v>
      </c>
      <c r="G16" s="7" t="s">
        <v>0</v>
      </c>
      <c r="H16" s="7" t="s">
        <v>35</v>
      </c>
      <c r="I16" s="7" t="s">
        <v>0</v>
      </c>
      <c r="J16" s="7" t="s">
        <v>0</v>
      </c>
      <c r="K16" s="7" t="s">
        <v>0</v>
      </c>
      <c r="L16" s="7" t="s">
        <v>0</v>
      </c>
      <c r="M16" s="7" t="s">
        <v>0</v>
      </c>
      <c r="N16" s="7" t="s">
        <v>0</v>
      </c>
      <c r="O16" s="7" t="s">
        <v>0</v>
      </c>
      <c r="P16" s="7" t="s">
        <v>0</v>
      </c>
      <c r="Q16" s="7" t="s">
        <v>0</v>
      </c>
      <c r="R16" s="7" t="s">
        <v>0</v>
      </c>
      <c r="S16" s="7" t="s">
        <v>0</v>
      </c>
      <c r="T16" s="7" t="s">
        <v>0</v>
      </c>
      <c r="U16" s="7" t="s">
        <v>0</v>
      </c>
      <c r="V16" s="7" t="s">
        <v>0</v>
      </c>
      <c r="W16" s="9" t="str">
        <f>HYPERLINK("http://www.aruplab.com/Testing-Information/resources/HotLines/HotLineDocs/Oct2024ICHL/0098880.pdf","H")</f>
        <v>H</v>
      </c>
      <c r="X16" s="7" t="s">
        <v>0</v>
      </c>
      <c r="Y16" s="7" t="s">
        <v>0</v>
      </c>
      <c r="Z16" s="7" t="s">
        <v>0</v>
      </c>
      <c r="AA16" s="8">
        <v>45572</v>
      </c>
    </row>
    <row r="17" spans="1:27" ht="30" x14ac:dyDescent="0.25">
      <c r="A17" s="6" t="s">
        <v>57</v>
      </c>
      <c r="B17" s="6" t="s">
        <v>58</v>
      </c>
      <c r="C17" s="6" t="s">
        <v>59</v>
      </c>
      <c r="D17" s="7" t="s">
        <v>0</v>
      </c>
      <c r="E17" s="7" t="s">
        <v>0</v>
      </c>
      <c r="F17" s="7" t="s">
        <v>0</v>
      </c>
      <c r="G17" s="7" t="s">
        <v>0</v>
      </c>
      <c r="H17" s="7" t="s">
        <v>35</v>
      </c>
      <c r="I17" s="7" t="s">
        <v>0</v>
      </c>
      <c r="J17" s="7" t="s">
        <v>0</v>
      </c>
      <c r="K17" s="7" t="s">
        <v>0</v>
      </c>
      <c r="L17" s="7" t="s">
        <v>0</v>
      </c>
      <c r="M17" s="7" t="s">
        <v>0</v>
      </c>
      <c r="N17" s="7" t="s">
        <v>0</v>
      </c>
      <c r="O17" s="7" t="s">
        <v>0</v>
      </c>
      <c r="P17" s="7" t="s">
        <v>0</v>
      </c>
      <c r="Q17" s="7" t="s">
        <v>0</v>
      </c>
      <c r="R17" s="7" t="s">
        <v>0</v>
      </c>
      <c r="S17" s="7" t="s">
        <v>0</v>
      </c>
      <c r="T17" s="7" t="s">
        <v>0</v>
      </c>
      <c r="U17" s="7" t="s">
        <v>0</v>
      </c>
      <c r="V17" s="7" t="s">
        <v>0</v>
      </c>
      <c r="W17" s="9" t="str">
        <f>HYPERLINK("http://www.aruplab.com/Testing-Information/resources/HotLines/HotLineDocs/Oct2024ICHL/0099529.pdf","H")</f>
        <v>H</v>
      </c>
      <c r="X17" s="7" t="s">
        <v>0</v>
      </c>
      <c r="Y17" s="7" t="s">
        <v>0</v>
      </c>
      <c r="Z17" s="7" t="s">
        <v>0</v>
      </c>
      <c r="AA17" s="8">
        <v>45572</v>
      </c>
    </row>
    <row r="18" spans="1:27" ht="30" x14ac:dyDescent="0.25">
      <c r="A18" s="6" t="s">
        <v>60</v>
      </c>
      <c r="B18" s="6" t="s">
        <v>61</v>
      </c>
      <c r="C18" s="6" t="s">
        <v>62</v>
      </c>
      <c r="D18" s="7" t="s">
        <v>0</v>
      </c>
      <c r="E18" s="7" t="s">
        <v>0</v>
      </c>
      <c r="F18" s="7" t="s">
        <v>0</v>
      </c>
      <c r="G18" s="7" t="s">
        <v>35</v>
      </c>
      <c r="H18" s="7" t="s">
        <v>35</v>
      </c>
      <c r="I18" s="7" t="s">
        <v>0</v>
      </c>
      <c r="J18" s="7" t="s">
        <v>0</v>
      </c>
      <c r="K18" s="7" t="s">
        <v>0</v>
      </c>
      <c r="L18" s="7" t="s">
        <v>0</v>
      </c>
      <c r="M18" s="7" t="s">
        <v>0</v>
      </c>
      <c r="N18" s="7" t="s">
        <v>0</v>
      </c>
      <c r="O18" s="7" t="s">
        <v>0</v>
      </c>
      <c r="P18" s="7" t="s">
        <v>0</v>
      </c>
      <c r="Q18" s="7" t="s">
        <v>0</v>
      </c>
      <c r="R18" s="7" t="s">
        <v>0</v>
      </c>
      <c r="S18" s="7" t="s">
        <v>0</v>
      </c>
      <c r="T18" s="7" t="s">
        <v>0</v>
      </c>
      <c r="U18" s="7" t="s">
        <v>0</v>
      </c>
      <c r="V18" s="7" t="s">
        <v>0</v>
      </c>
      <c r="W18" s="9" t="str">
        <f>HYPERLINK("http://www.aruplab.com/Testing-Information/resources/HotLines/HotLineDocs/Oct2024ICHL/0099721.pdf","H")</f>
        <v>H</v>
      </c>
      <c r="X18" s="7" t="s">
        <v>0</v>
      </c>
      <c r="Y18" s="7" t="s">
        <v>0</v>
      </c>
      <c r="Z18" s="7" t="s">
        <v>0</v>
      </c>
      <c r="AA18" s="8">
        <v>45572</v>
      </c>
    </row>
    <row r="19" spans="1:27" ht="30" x14ac:dyDescent="0.25">
      <c r="A19" s="6" t="s">
        <v>63</v>
      </c>
      <c r="B19" s="6" t="s">
        <v>64</v>
      </c>
      <c r="C19" s="6" t="s">
        <v>65</v>
      </c>
      <c r="D19" s="7" t="s">
        <v>0</v>
      </c>
      <c r="E19" s="7" t="s">
        <v>0</v>
      </c>
      <c r="F19" s="7" t="s">
        <v>0</v>
      </c>
      <c r="G19" s="7" t="s">
        <v>0</v>
      </c>
      <c r="H19" s="7" t="s">
        <v>35</v>
      </c>
      <c r="I19" s="7" t="s">
        <v>0</v>
      </c>
      <c r="J19" s="7" t="s">
        <v>0</v>
      </c>
      <c r="K19" s="7" t="s">
        <v>0</v>
      </c>
      <c r="L19" s="7" t="s">
        <v>0</v>
      </c>
      <c r="M19" s="7" t="s">
        <v>0</v>
      </c>
      <c r="N19" s="7" t="s">
        <v>0</v>
      </c>
      <c r="O19" s="7" t="s">
        <v>0</v>
      </c>
      <c r="P19" s="7" t="s">
        <v>0</v>
      </c>
      <c r="Q19" s="7" t="s">
        <v>0</v>
      </c>
      <c r="R19" s="7" t="s">
        <v>0</v>
      </c>
      <c r="S19" s="7" t="s">
        <v>0</v>
      </c>
      <c r="T19" s="7" t="s">
        <v>0</v>
      </c>
      <c r="U19" s="7" t="s">
        <v>0</v>
      </c>
      <c r="V19" s="7" t="s">
        <v>0</v>
      </c>
      <c r="W19" s="9" t="str">
        <f>HYPERLINK("http://www.aruplab.com/Testing-Information/resources/HotLines/HotLineDocs/Oct2024ICHL/2002086.pdf","H")</f>
        <v>H</v>
      </c>
      <c r="X19" s="7" t="s">
        <v>0</v>
      </c>
      <c r="Y19" s="7" t="s">
        <v>0</v>
      </c>
      <c r="Z19" s="7" t="s">
        <v>0</v>
      </c>
      <c r="AA19" s="8">
        <v>45572</v>
      </c>
    </row>
    <row r="20" spans="1:27" ht="45" x14ac:dyDescent="0.25">
      <c r="A20" s="6" t="s">
        <v>66</v>
      </c>
      <c r="B20" s="6" t="s">
        <v>67</v>
      </c>
      <c r="C20" s="6" t="s">
        <v>68</v>
      </c>
      <c r="D20" s="7" t="s">
        <v>0</v>
      </c>
      <c r="E20" s="7" t="s">
        <v>0</v>
      </c>
      <c r="F20" s="7" t="s">
        <v>0</v>
      </c>
      <c r="G20" s="7" t="s">
        <v>35</v>
      </c>
      <c r="H20" s="7" t="s">
        <v>35</v>
      </c>
      <c r="I20" s="7" t="s">
        <v>0</v>
      </c>
      <c r="J20" s="7" t="s">
        <v>0</v>
      </c>
      <c r="K20" s="7" t="s">
        <v>0</v>
      </c>
      <c r="L20" s="7" t="s">
        <v>0</v>
      </c>
      <c r="M20" s="7" t="s">
        <v>0</v>
      </c>
      <c r="N20" s="7" t="s">
        <v>0</v>
      </c>
      <c r="O20" s="7" t="s">
        <v>0</v>
      </c>
      <c r="P20" s="7" t="s">
        <v>0</v>
      </c>
      <c r="Q20" s="7" t="s">
        <v>0</v>
      </c>
      <c r="R20" s="7" t="s">
        <v>0</v>
      </c>
      <c r="S20" s="7" t="s">
        <v>0</v>
      </c>
      <c r="T20" s="7" t="s">
        <v>0</v>
      </c>
      <c r="U20" s="7" t="s">
        <v>0</v>
      </c>
      <c r="V20" s="7" t="s">
        <v>0</v>
      </c>
      <c r="W20" s="9" t="str">
        <f>HYPERLINK("http://www.aruplab.com/Testing-Information/resources/HotLines/HotLineDocs/Oct2024ICHL/2002552.pdf","H")</f>
        <v>H</v>
      </c>
      <c r="X20" s="7" t="s">
        <v>0</v>
      </c>
      <c r="Y20" s="7" t="s">
        <v>0</v>
      </c>
      <c r="Z20" s="7" t="s">
        <v>0</v>
      </c>
      <c r="AA20" s="8">
        <v>45572</v>
      </c>
    </row>
    <row r="21" spans="1:27" ht="60" x14ac:dyDescent="0.25">
      <c r="A21" s="6" t="s">
        <v>69</v>
      </c>
      <c r="B21" s="6" t="s">
        <v>70</v>
      </c>
      <c r="C21" s="6" t="s">
        <v>71</v>
      </c>
      <c r="D21" s="7" t="s">
        <v>0</v>
      </c>
      <c r="E21" s="7" t="s">
        <v>0</v>
      </c>
      <c r="F21" s="7" t="s">
        <v>0</v>
      </c>
      <c r="G21" s="7" t="s">
        <v>35</v>
      </c>
      <c r="H21" s="7" t="s">
        <v>35</v>
      </c>
      <c r="I21" s="7" t="s">
        <v>0</v>
      </c>
      <c r="J21" s="7" t="s">
        <v>0</v>
      </c>
      <c r="K21" s="7" t="s">
        <v>0</v>
      </c>
      <c r="L21" s="7" t="s">
        <v>0</v>
      </c>
      <c r="M21" s="7" t="s">
        <v>0</v>
      </c>
      <c r="N21" s="7" t="s">
        <v>0</v>
      </c>
      <c r="O21" s="7" t="s">
        <v>0</v>
      </c>
      <c r="P21" s="7" t="s">
        <v>0</v>
      </c>
      <c r="Q21" s="7" t="s">
        <v>0</v>
      </c>
      <c r="R21" s="7" t="s">
        <v>0</v>
      </c>
      <c r="S21" s="7" t="s">
        <v>0</v>
      </c>
      <c r="T21" s="7" t="s">
        <v>0</v>
      </c>
      <c r="U21" s="7" t="s">
        <v>0</v>
      </c>
      <c r="V21" s="7" t="s">
        <v>0</v>
      </c>
      <c r="W21" s="9" t="str">
        <f>HYPERLINK("http://www.aruplab.com/Testing-Information/resources/HotLines/HotLineDocs/Oct2024ICHL/2002932.pdf","H")</f>
        <v>H</v>
      </c>
      <c r="X21" s="7" t="s">
        <v>0</v>
      </c>
      <c r="Y21" s="7" t="s">
        <v>0</v>
      </c>
      <c r="Z21" s="7" t="s">
        <v>0</v>
      </c>
      <c r="AA21" s="8">
        <v>45572</v>
      </c>
    </row>
    <row r="22" spans="1:27" ht="75" x14ac:dyDescent="0.25">
      <c r="A22" s="6" t="s">
        <v>72</v>
      </c>
      <c r="B22" s="6" t="s">
        <v>73</v>
      </c>
      <c r="C22" s="6" t="s">
        <v>74</v>
      </c>
      <c r="D22" s="7" t="s">
        <v>0</v>
      </c>
      <c r="E22" s="7" t="s">
        <v>0</v>
      </c>
      <c r="F22" s="7" t="s">
        <v>0</v>
      </c>
      <c r="G22" s="7" t="s">
        <v>35</v>
      </c>
      <c r="H22" s="7" t="s">
        <v>35</v>
      </c>
      <c r="I22" s="7" t="s">
        <v>0</v>
      </c>
      <c r="J22" s="7" t="s">
        <v>0</v>
      </c>
      <c r="K22" s="7" t="s">
        <v>0</v>
      </c>
      <c r="L22" s="7" t="s">
        <v>0</v>
      </c>
      <c r="M22" s="7" t="s">
        <v>0</v>
      </c>
      <c r="N22" s="7" t="s">
        <v>0</v>
      </c>
      <c r="O22" s="7" t="s">
        <v>0</v>
      </c>
      <c r="P22" s="7" t="s">
        <v>0</v>
      </c>
      <c r="Q22" s="7" t="s">
        <v>0</v>
      </c>
      <c r="R22" s="7" t="s">
        <v>0</v>
      </c>
      <c r="S22" s="7" t="s">
        <v>0</v>
      </c>
      <c r="T22" s="7" t="s">
        <v>0</v>
      </c>
      <c r="U22" s="7" t="s">
        <v>0</v>
      </c>
      <c r="V22" s="7" t="s">
        <v>0</v>
      </c>
      <c r="W22" s="9" t="str">
        <f>HYPERLINK("http://www.aruplab.com/Testing-Information/resources/HotLines/HotLineDocs/Oct2024ICHL/2003075.pdf","H")</f>
        <v>H</v>
      </c>
      <c r="X22" s="7" t="s">
        <v>0</v>
      </c>
      <c r="Y22" s="7" t="s">
        <v>0</v>
      </c>
      <c r="Z22" s="7" t="s">
        <v>0</v>
      </c>
      <c r="AA22" s="8">
        <v>45572</v>
      </c>
    </row>
    <row r="23" spans="1:27" x14ac:dyDescent="0.25">
      <c r="A23" s="6" t="s">
        <v>75</v>
      </c>
      <c r="B23" s="6" t="s">
        <v>76</v>
      </c>
      <c r="C23" s="6" t="s">
        <v>77</v>
      </c>
      <c r="D23" s="7" t="s">
        <v>0</v>
      </c>
      <c r="E23" s="7" t="s">
        <v>0</v>
      </c>
      <c r="F23" s="7" t="s">
        <v>0</v>
      </c>
      <c r="G23" s="7" t="s">
        <v>0</v>
      </c>
      <c r="H23" s="7" t="s">
        <v>35</v>
      </c>
      <c r="I23" s="7" t="s">
        <v>0</v>
      </c>
      <c r="J23" s="7" t="s">
        <v>0</v>
      </c>
      <c r="K23" s="7" t="s">
        <v>0</v>
      </c>
      <c r="L23" s="7" t="s">
        <v>0</v>
      </c>
      <c r="M23" s="7" t="s">
        <v>0</v>
      </c>
      <c r="N23" s="7" t="s">
        <v>0</v>
      </c>
      <c r="O23" s="7" t="s">
        <v>0</v>
      </c>
      <c r="P23" s="7" t="s">
        <v>0</v>
      </c>
      <c r="Q23" s="7" t="s">
        <v>0</v>
      </c>
      <c r="R23" s="7" t="s">
        <v>0</v>
      </c>
      <c r="S23" s="7" t="s">
        <v>0</v>
      </c>
      <c r="T23" s="7" t="s">
        <v>0</v>
      </c>
      <c r="U23" s="7" t="s">
        <v>0</v>
      </c>
      <c r="V23" s="7" t="s">
        <v>0</v>
      </c>
      <c r="W23" s="9" t="str">
        <f>HYPERLINK("http://www.aruplab.com/Testing-Information/resources/HotLines/HotLineDocs/Oct2024ICHL/2006328.pdf","H")</f>
        <v>H</v>
      </c>
      <c r="X23" s="7" t="s">
        <v>0</v>
      </c>
      <c r="Y23" s="7" t="s">
        <v>0</v>
      </c>
      <c r="Z23" s="7" t="s">
        <v>0</v>
      </c>
      <c r="AA23" s="8">
        <v>45572</v>
      </c>
    </row>
    <row r="24" spans="1:27" ht="45" x14ac:dyDescent="0.25">
      <c r="A24" s="6" t="s">
        <v>78</v>
      </c>
      <c r="B24" s="6" t="s">
        <v>79</v>
      </c>
      <c r="C24" s="6" t="s">
        <v>80</v>
      </c>
      <c r="D24" s="7" t="s">
        <v>0</v>
      </c>
      <c r="E24" s="7" t="s">
        <v>0</v>
      </c>
      <c r="F24" s="7" t="s">
        <v>0</v>
      </c>
      <c r="G24" s="7" t="s">
        <v>35</v>
      </c>
      <c r="H24" s="7" t="s">
        <v>35</v>
      </c>
      <c r="I24" s="7" t="s">
        <v>0</v>
      </c>
      <c r="J24" s="7" t="s">
        <v>0</v>
      </c>
      <c r="K24" s="7" t="s">
        <v>0</v>
      </c>
      <c r="L24" s="7" t="s">
        <v>0</v>
      </c>
      <c r="M24" s="7" t="s">
        <v>0</v>
      </c>
      <c r="N24" s="7" t="s">
        <v>0</v>
      </c>
      <c r="O24" s="7" t="s">
        <v>0</v>
      </c>
      <c r="P24" s="7" t="s">
        <v>0</v>
      </c>
      <c r="Q24" s="7" t="s">
        <v>0</v>
      </c>
      <c r="R24" s="7" t="s">
        <v>0</v>
      </c>
      <c r="S24" s="7" t="s">
        <v>0</v>
      </c>
      <c r="T24" s="7" t="s">
        <v>0</v>
      </c>
      <c r="U24" s="7" t="s">
        <v>0</v>
      </c>
      <c r="V24" s="7" t="s">
        <v>0</v>
      </c>
      <c r="W24" s="9" t="str">
        <f>HYPERLINK("http://www.aruplab.com/Testing-Information/resources/HotLines/HotLineDocs/Oct2024ICHL/2006982.pdf","H")</f>
        <v>H</v>
      </c>
      <c r="X24" s="7" t="s">
        <v>0</v>
      </c>
      <c r="Y24" s="7" t="s">
        <v>0</v>
      </c>
      <c r="Z24" s="7" t="s">
        <v>0</v>
      </c>
      <c r="AA24" s="8">
        <v>45572</v>
      </c>
    </row>
    <row r="25" spans="1:27" ht="45" x14ac:dyDescent="0.25">
      <c r="A25" s="6" t="s">
        <v>81</v>
      </c>
      <c r="B25" s="6" t="s">
        <v>82</v>
      </c>
      <c r="C25" s="6" t="s">
        <v>83</v>
      </c>
      <c r="D25" s="7" t="s">
        <v>0</v>
      </c>
      <c r="E25" s="7" t="s">
        <v>0</v>
      </c>
      <c r="F25" s="7" t="s">
        <v>0</v>
      </c>
      <c r="G25" s="7" t="s">
        <v>35</v>
      </c>
      <c r="H25" s="7" t="s">
        <v>35</v>
      </c>
      <c r="I25" s="7" t="s">
        <v>0</v>
      </c>
      <c r="J25" s="7" t="s">
        <v>0</v>
      </c>
      <c r="K25" s="7" t="s">
        <v>0</v>
      </c>
      <c r="L25" s="7" t="s">
        <v>0</v>
      </c>
      <c r="M25" s="7" t="s">
        <v>0</v>
      </c>
      <c r="N25" s="7" t="s">
        <v>0</v>
      </c>
      <c r="O25" s="7" t="s">
        <v>0</v>
      </c>
      <c r="P25" s="7" t="s">
        <v>0</v>
      </c>
      <c r="Q25" s="7" t="s">
        <v>0</v>
      </c>
      <c r="R25" s="7" t="s">
        <v>0</v>
      </c>
      <c r="S25" s="7" t="s">
        <v>0</v>
      </c>
      <c r="T25" s="7" t="s">
        <v>0</v>
      </c>
      <c r="U25" s="7" t="s">
        <v>0</v>
      </c>
      <c r="V25" s="7" t="s">
        <v>0</v>
      </c>
      <c r="W25" s="9" t="str">
        <f>HYPERLINK("http://www.aruplab.com/Testing-Information/resources/HotLines/HotLineDocs/Oct2024ICHL/2009410.pdf","H")</f>
        <v>H</v>
      </c>
      <c r="X25" s="7" t="s">
        <v>0</v>
      </c>
      <c r="Y25" s="7" t="s">
        <v>0</v>
      </c>
      <c r="Z25" s="7" t="s">
        <v>0</v>
      </c>
      <c r="AA25" s="8">
        <v>45572</v>
      </c>
    </row>
    <row r="26" spans="1:27" ht="30" x14ac:dyDescent="0.25">
      <c r="A26" s="6" t="s">
        <v>84</v>
      </c>
      <c r="B26" s="6" t="s">
        <v>85</v>
      </c>
      <c r="C26" s="6" t="s">
        <v>86</v>
      </c>
      <c r="D26" s="7" t="s">
        <v>0</v>
      </c>
      <c r="E26" s="7" t="s">
        <v>0</v>
      </c>
      <c r="F26" s="7" t="s">
        <v>0</v>
      </c>
      <c r="G26" s="7" t="s">
        <v>35</v>
      </c>
      <c r="H26" s="7" t="s">
        <v>35</v>
      </c>
      <c r="I26" s="7" t="s">
        <v>0</v>
      </c>
      <c r="J26" s="7" t="s">
        <v>0</v>
      </c>
      <c r="K26" s="7" t="s">
        <v>0</v>
      </c>
      <c r="L26" s="7" t="s">
        <v>0</v>
      </c>
      <c r="M26" s="7" t="s">
        <v>0</v>
      </c>
      <c r="N26" s="7" t="s">
        <v>0</v>
      </c>
      <c r="O26" s="7" t="s">
        <v>0</v>
      </c>
      <c r="P26" s="7" t="s">
        <v>0</v>
      </c>
      <c r="Q26" s="7" t="s">
        <v>0</v>
      </c>
      <c r="R26" s="7" t="s">
        <v>0</v>
      </c>
      <c r="S26" s="7" t="s">
        <v>0</v>
      </c>
      <c r="T26" s="7" t="s">
        <v>0</v>
      </c>
      <c r="U26" s="7" t="s">
        <v>0</v>
      </c>
      <c r="V26" s="7" t="s">
        <v>0</v>
      </c>
      <c r="W26" s="9" t="str">
        <f>HYPERLINK("http://www.aruplab.com/Testing-Information/resources/HotLines/HotLineDocs/Oct2024ICHL/2009414.pdf","H")</f>
        <v>H</v>
      </c>
      <c r="X26" s="7" t="s">
        <v>0</v>
      </c>
      <c r="Y26" s="7" t="s">
        <v>0</v>
      </c>
      <c r="Z26" s="7" t="s">
        <v>0</v>
      </c>
      <c r="AA26" s="8">
        <v>45572</v>
      </c>
    </row>
    <row r="27" spans="1:27" ht="45" x14ac:dyDescent="0.25">
      <c r="A27" s="6" t="s">
        <v>87</v>
      </c>
      <c r="B27" s="6" t="s">
        <v>88</v>
      </c>
      <c r="C27" s="6" t="s">
        <v>89</v>
      </c>
      <c r="D27" s="7" t="s">
        <v>0</v>
      </c>
      <c r="E27" s="7" t="s">
        <v>0</v>
      </c>
      <c r="F27" s="7" t="s">
        <v>35</v>
      </c>
      <c r="G27" s="7" t="s">
        <v>0</v>
      </c>
      <c r="H27" s="7" t="s">
        <v>0</v>
      </c>
      <c r="I27" s="7" t="s">
        <v>0</v>
      </c>
      <c r="J27" s="7" t="s">
        <v>0</v>
      </c>
      <c r="K27" s="7" t="s">
        <v>0</v>
      </c>
      <c r="L27" s="7" t="s">
        <v>0</v>
      </c>
      <c r="M27" s="7" t="s">
        <v>0</v>
      </c>
      <c r="N27" s="7" t="s">
        <v>0</v>
      </c>
      <c r="O27" s="7" t="s">
        <v>0</v>
      </c>
      <c r="P27" s="7" t="s">
        <v>0</v>
      </c>
      <c r="Q27" s="7" t="s">
        <v>0</v>
      </c>
      <c r="R27" s="7" t="s">
        <v>0</v>
      </c>
      <c r="S27" s="7" t="s">
        <v>0</v>
      </c>
      <c r="T27" s="7" t="s">
        <v>0</v>
      </c>
      <c r="U27" s="7" t="s">
        <v>0</v>
      </c>
      <c r="V27" s="7" t="s">
        <v>0</v>
      </c>
      <c r="W27" s="9" t="str">
        <f>HYPERLINK("http://www.aruplab.com/Testing-Information/resources/HotLines/HotLineDocs/Oct2024ICHL/2011012.pdf","H")</f>
        <v>H</v>
      </c>
      <c r="X27" s="7" t="s">
        <v>0</v>
      </c>
      <c r="Y27" s="7" t="s">
        <v>0</v>
      </c>
      <c r="Z27" s="7" t="s">
        <v>0</v>
      </c>
      <c r="AA27" s="8">
        <v>45572</v>
      </c>
    </row>
    <row r="28" spans="1:27" ht="60" x14ac:dyDescent="0.25">
      <c r="A28" s="6" t="s">
        <v>90</v>
      </c>
      <c r="B28" s="6" t="s">
        <v>91</v>
      </c>
      <c r="C28" s="6" t="s">
        <v>92</v>
      </c>
      <c r="D28" s="7" t="s">
        <v>0</v>
      </c>
      <c r="E28" s="7" t="s">
        <v>0</v>
      </c>
      <c r="F28" s="7" t="s">
        <v>0</v>
      </c>
      <c r="G28" s="7" t="s">
        <v>0</v>
      </c>
      <c r="H28" s="7" t="s">
        <v>0</v>
      </c>
      <c r="I28" s="7" t="s">
        <v>0</v>
      </c>
      <c r="J28" s="7" t="s">
        <v>0</v>
      </c>
      <c r="K28" s="7" t="s">
        <v>35</v>
      </c>
      <c r="L28" s="7" t="s">
        <v>0</v>
      </c>
      <c r="M28" s="7" t="s">
        <v>0</v>
      </c>
      <c r="N28" s="7" t="s">
        <v>0</v>
      </c>
      <c r="O28" s="7" t="s">
        <v>0</v>
      </c>
      <c r="P28" s="7" t="s">
        <v>0</v>
      </c>
      <c r="Q28" s="7" t="s">
        <v>35</v>
      </c>
      <c r="R28" s="7" t="s">
        <v>35</v>
      </c>
      <c r="S28" s="7" t="s">
        <v>0</v>
      </c>
      <c r="T28" s="7" t="s">
        <v>0</v>
      </c>
      <c r="U28" s="7" t="s">
        <v>0</v>
      </c>
      <c r="V28" s="7" t="s">
        <v>0</v>
      </c>
      <c r="W28" s="9" t="str">
        <f>HYPERLINK("http://www.aruplab.com/Testing-Information/resources/HotLines/HotLineDocs/Oct2024ICHL/2011375.pdf","H")</f>
        <v>H</v>
      </c>
      <c r="X28" s="7" t="s">
        <v>0</v>
      </c>
      <c r="Y28" s="7" t="s">
        <v>0</v>
      </c>
      <c r="Z28" s="7" t="s">
        <v>0</v>
      </c>
      <c r="AA28" s="8">
        <v>45572</v>
      </c>
    </row>
    <row r="29" spans="1:27" ht="45" x14ac:dyDescent="0.25">
      <c r="A29" s="6" t="s">
        <v>93</v>
      </c>
      <c r="B29" s="6" t="s">
        <v>94</v>
      </c>
      <c r="C29" s="6" t="s">
        <v>95</v>
      </c>
      <c r="D29" s="7" t="s">
        <v>0</v>
      </c>
      <c r="E29" s="7" t="s">
        <v>0</v>
      </c>
      <c r="F29" s="7" t="s">
        <v>0</v>
      </c>
      <c r="G29" s="7" t="s">
        <v>35</v>
      </c>
      <c r="H29" s="7" t="s">
        <v>35</v>
      </c>
      <c r="I29" s="7" t="s">
        <v>0</v>
      </c>
      <c r="J29" s="7" t="s">
        <v>0</v>
      </c>
      <c r="K29" s="7" t="s">
        <v>0</v>
      </c>
      <c r="L29" s="7" t="s">
        <v>0</v>
      </c>
      <c r="M29" s="7" t="s">
        <v>0</v>
      </c>
      <c r="N29" s="7" t="s">
        <v>0</v>
      </c>
      <c r="O29" s="7" t="s">
        <v>0</v>
      </c>
      <c r="P29" s="7" t="s">
        <v>0</v>
      </c>
      <c r="Q29" s="7" t="s">
        <v>0</v>
      </c>
      <c r="R29" s="7" t="s">
        <v>0</v>
      </c>
      <c r="S29" s="7" t="s">
        <v>0</v>
      </c>
      <c r="T29" s="7" t="s">
        <v>0</v>
      </c>
      <c r="U29" s="7" t="s">
        <v>0</v>
      </c>
      <c r="V29" s="7" t="s">
        <v>0</v>
      </c>
      <c r="W29" s="9" t="str">
        <f>HYPERLINK("http://www.aruplab.com/Testing-Information/resources/HotLines/HotLineDocs/Oct2024ICHL/2012135.pdf","H")</f>
        <v>H</v>
      </c>
      <c r="X29" s="7" t="s">
        <v>0</v>
      </c>
      <c r="Y29" s="7" t="s">
        <v>0</v>
      </c>
      <c r="Z29" s="7" t="s">
        <v>0</v>
      </c>
      <c r="AA29" s="8">
        <v>45572</v>
      </c>
    </row>
    <row r="30" spans="1:27" ht="30" x14ac:dyDescent="0.25">
      <c r="A30" s="6" t="s">
        <v>96</v>
      </c>
      <c r="B30" s="6" t="s">
        <v>97</v>
      </c>
      <c r="C30" s="6" t="s">
        <v>98</v>
      </c>
      <c r="D30" s="7" t="s">
        <v>0</v>
      </c>
      <c r="E30" s="7" t="s">
        <v>0</v>
      </c>
      <c r="F30" s="7" t="s">
        <v>0</v>
      </c>
      <c r="G30" s="7" t="s">
        <v>0</v>
      </c>
      <c r="H30" s="7" t="s">
        <v>35</v>
      </c>
      <c r="I30" s="7" t="s">
        <v>0</v>
      </c>
      <c r="J30" s="7" t="s">
        <v>0</v>
      </c>
      <c r="K30" s="7" t="s">
        <v>0</v>
      </c>
      <c r="L30" s="7" t="s">
        <v>0</v>
      </c>
      <c r="M30" s="7" t="s">
        <v>0</v>
      </c>
      <c r="N30" s="7" t="s">
        <v>0</v>
      </c>
      <c r="O30" s="7" t="s">
        <v>0</v>
      </c>
      <c r="P30" s="7" t="s">
        <v>0</v>
      </c>
      <c r="Q30" s="7" t="s">
        <v>0</v>
      </c>
      <c r="R30" s="7" t="s">
        <v>0</v>
      </c>
      <c r="S30" s="7" t="s">
        <v>0</v>
      </c>
      <c r="T30" s="7" t="s">
        <v>0</v>
      </c>
      <c r="U30" s="7" t="s">
        <v>0</v>
      </c>
      <c r="V30" s="7" t="s">
        <v>0</v>
      </c>
      <c r="W30" s="9" t="str">
        <f>HYPERLINK("http://www.aruplab.com/Testing-Information/resources/HotLines/HotLineDocs/Oct2024ICHL/2013015.pdf","H")</f>
        <v>H</v>
      </c>
      <c r="X30" s="7" t="s">
        <v>0</v>
      </c>
      <c r="Y30" s="7" t="s">
        <v>0</v>
      </c>
      <c r="Z30" s="7" t="s">
        <v>0</v>
      </c>
      <c r="AA30" s="8">
        <v>45572</v>
      </c>
    </row>
    <row r="31" spans="1:27" ht="30" x14ac:dyDescent="0.25">
      <c r="A31" s="6" t="s">
        <v>99</v>
      </c>
      <c r="B31" s="6" t="s">
        <v>100</v>
      </c>
      <c r="C31" s="6" t="s">
        <v>101</v>
      </c>
      <c r="D31" s="7" t="s">
        <v>0</v>
      </c>
      <c r="E31" s="7" t="s">
        <v>0</v>
      </c>
      <c r="F31" s="7" t="s">
        <v>0</v>
      </c>
      <c r="G31" s="7" t="s">
        <v>35</v>
      </c>
      <c r="H31" s="7" t="s">
        <v>35</v>
      </c>
      <c r="I31" s="7" t="s">
        <v>0</v>
      </c>
      <c r="J31" s="7" t="s">
        <v>0</v>
      </c>
      <c r="K31" s="7" t="s">
        <v>0</v>
      </c>
      <c r="L31" s="7" t="s">
        <v>0</v>
      </c>
      <c r="M31" s="7" t="s">
        <v>0</v>
      </c>
      <c r="N31" s="7" t="s">
        <v>0</v>
      </c>
      <c r="O31" s="7" t="s">
        <v>0</v>
      </c>
      <c r="P31" s="7" t="s">
        <v>0</v>
      </c>
      <c r="Q31" s="7" t="s">
        <v>0</v>
      </c>
      <c r="R31" s="7" t="s">
        <v>0</v>
      </c>
      <c r="S31" s="7" t="s">
        <v>0</v>
      </c>
      <c r="T31" s="7" t="s">
        <v>0</v>
      </c>
      <c r="U31" s="7" t="s">
        <v>0</v>
      </c>
      <c r="V31" s="7" t="s">
        <v>0</v>
      </c>
      <c r="W31" s="9" t="str">
        <f>HYPERLINK("http://www.aruplab.com/Testing-Information/resources/HotLines/HotLineDocs/Oct2024ICHL/2013423.pdf","H")</f>
        <v>H</v>
      </c>
      <c r="X31" s="7" t="s">
        <v>0</v>
      </c>
      <c r="Y31" s="7" t="s">
        <v>0</v>
      </c>
      <c r="Z31" s="7" t="s">
        <v>0</v>
      </c>
      <c r="AA31" s="8">
        <v>45572</v>
      </c>
    </row>
    <row r="32" spans="1:27" ht="30" x14ac:dyDescent="0.25">
      <c r="A32" s="6" t="s">
        <v>102</v>
      </c>
      <c r="B32" s="6" t="s">
        <v>103</v>
      </c>
      <c r="C32" s="6" t="s">
        <v>104</v>
      </c>
      <c r="D32" s="7" t="s">
        <v>0</v>
      </c>
      <c r="E32" s="7" t="s">
        <v>0</v>
      </c>
      <c r="F32" s="7" t="s">
        <v>0</v>
      </c>
      <c r="G32" s="7" t="s">
        <v>35</v>
      </c>
      <c r="H32" s="7" t="s">
        <v>35</v>
      </c>
      <c r="I32" s="7" t="s">
        <v>0</v>
      </c>
      <c r="J32" s="7" t="s">
        <v>0</v>
      </c>
      <c r="K32" s="7" t="s">
        <v>0</v>
      </c>
      <c r="L32" s="7" t="s">
        <v>0</v>
      </c>
      <c r="M32" s="7" t="s">
        <v>0</v>
      </c>
      <c r="N32" s="7" t="s">
        <v>0</v>
      </c>
      <c r="O32" s="7" t="s">
        <v>0</v>
      </c>
      <c r="P32" s="7" t="s">
        <v>0</v>
      </c>
      <c r="Q32" s="7" t="s">
        <v>0</v>
      </c>
      <c r="R32" s="7" t="s">
        <v>0</v>
      </c>
      <c r="S32" s="7" t="s">
        <v>0</v>
      </c>
      <c r="T32" s="7" t="s">
        <v>0</v>
      </c>
      <c r="U32" s="7" t="s">
        <v>0</v>
      </c>
      <c r="V32" s="7" t="s">
        <v>0</v>
      </c>
      <c r="W32" s="9" t="str">
        <f>HYPERLINK("http://www.aruplab.com/Testing-Information/resources/HotLines/HotLineDocs/Oct2024ICHL/2014093.pdf","H")</f>
        <v>H</v>
      </c>
      <c r="X32" s="7" t="s">
        <v>0</v>
      </c>
      <c r="Y32" s="7" t="s">
        <v>0</v>
      </c>
      <c r="Z32" s="7" t="s">
        <v>0</v>
      </c>
      <c r="AA32" s="8">
        <v>45572</v>
      </c>
    </row>
    <row r="33" spans="1:27" ht="30" x14ac:dyDescent="0.25">
      <c r="A33" s="6" t="s">
        <v>105</v>
      </c>
      <c r="B33" s="6" t="s">
        <v>106</v>
      </c>
      <c r="C33" s="6" t="s">
        <v>107</v>
      </c>
      <c r="D33" s="7" t="s">
        <v>0</v>
      </c>
      <c r="E33" s="7" t="s">
        <v>0</v>
      </c>
      <c r="F33" s="7" t="s">
        <v>0</v>
      </c>
      <c r="G33" s="7" t="s">
        <v>35</v>
      </c>
      <c r="H33" s="7" t="s">
        <v>35</v>
      </c>
      <c r="I33" s="7" t="s">
        <v>0</v>
      </c>
      <c r="J33" s="7" t="s">
        <v>0</v>
      </c>
      <c r="K33" s="7" t="s">
        <v>0</v>
      </c>
      <c r="L33" s="7" t="s">
        <v>0</v>
      </c>
      <c r="M33" s="7" t="s">
        <v>0</v>
      </c>
      <c r="N33" s="7" t="s">
        <v>0</v>
      </c>
      <c r="O33" s="7" t="s">
        <v>0</v>
      </c>
      <c r="P33" s="7" t="s">
        <v>0</v>
      </c>
      <c r="Q33" s="7" t="s">
        <v>0</v>
      </c>
      <c r="R33" s="7" t="s">
        <v>0</v>
      </c>
      <c r="S33" s="7" t="s">
        <v>0</v>
      </c>
      <c r="T33" s="7" t="s">
        <v>0</v>
      </c>
      <c r="U33" s="7" t="s">
        <v>0</v>
      </c>
      <c r="V33" s="7" t="s">
        <v>0</v>
      </c>
      <c r="W33" s="9" t="str">
        <f>HYPERLINK("http://www.aruplab.com/Testing-Information/resources/HotLines/HotLineDocs/Oct2024ICHL/3000005.pdf","H")</f>
        <v>H</v>
      </c>
      <c r="X33" s="7" t="s">
        <v>0</v>
      </c>
      <c r="Y33" s="7" t="s">
        <v>0</v>
      </c>
      <c r="Z33" s="7" t="s">
        <v>0</v>
      </c>
      <c r="AA33" s="8">
        <v>45572</v>
      </c>
    </row>
    <row r="34" spans="1:27" ht="45" x14ac:dyDescent="0.25">
      <c r="A34" s="6" t="s">
        <v>108</v>
      </c>
      <c r="B34" s="6" t="s">
        <v>109</v>
      </c>
      <c r="C34" s="6" t="s">
        <v>110</v>
      </c>
      <c r="D34" s="7" t="s">
        <v>0</v>
      </c>
      <c r="E34" s="7" t="s">
        <v>0</v>
      </c>
      <c r="F34" s="7" t="s">
        <v>0</v>
      </c>
      <c r="G34" s="7" t="s">
        <v>35</v>
      </c>
      <c r="H34" s="7" t="s">
        <v>35</v>
      </c>
      <c r="I34" s="7" t="s">
        <v>0</v>
      </c>
      <c r="J34" s="7" t="s">
        <v>0</v>
      </c>
      <c r="K34" s="7" t="s">
        <v>0</v>
      </c>
      <c r="L34" s="7" t="s">
        <v>0</v>
      </c>
      <c r="M34" s="7" t="s">
        <v>0</v>
      </c>
      <c r="N34" s="7" t="s">
        <v>0</v>
      </c>
      <c r="O34" s="7" t="s">
        <v>0</v>
      </c>
      <c r="P34" s="7" t="s">
        <v>0</v>
      </c>
      <c r="Q34" s="7" t="s">
        <v>0</v>
      </c>
      <c r="R34" s="7" t="s">
        <v>0</v>
      </c>
      <c r="S34" s="7" t="s">
        <v>0</v>
      </c>
      <c r="T34" s="7" t="s">
        <v>0</v>
      </c>
      <c r="U34" s="7" t="s">
        <v>0</v>
      </c>
      <c r="V34" s="7" t="s">
        <v>0</v>
      </c>
      <c r="W34" s="9" t="str">
        <f>HYPERLINK("http://www.aruplab.com/Testing-Information/resources/HotLines/HotLineDocs/Oct2024ICHL/3001284.pdf","H")</f>
        <v>H</v>
      </c>
      <c r="X34" s="7" t="s">
        <v>0</v>
      </c>
      <c r="Y34" s="7" t="s">
        <v>0</v>
      </c>
      <c r="Z34" s="7" t="s">
        <v>0</v>
      </c>
      <c r="AA34" s="8">
        <v>45572</v>
      </c>
    </row>
    <row r="35" spans="1:27" ht="60" x14ac:dyDescent="0.25">
      <c r="A35" s="6" t="s">
        <v>111</v>
      </c>
      <c r="B35" s="6" t="s">
        <v>112</v>
      </c>
      <c r="C35" s="6" t="s">
        <v>113</v>
      </c>
      <c r="D35" s="7" t="s">
        <v>0</v>
      </c>
      <c r="E35" s="7" t="s">
        <v>0</v>
      </c>
      <c r="F35" s="7" t="s">
        <v>35</v>
      </c>
      <c r="G35" s="7" t="s">
        <v>0</v>
      </c>
      <c r="H35" s="7" t="s">
        <v>0</v>
      </c>
      <c r="I35" s="7" t="s">
        <v>0</v>
      </c>
      <c r="J35" s="7" t="s">
        <v>0</v>
      </c>
      <c r="K35" s="7" t="s">
        <v>0</v>
      </c>
      <c r="L35" s="7" t="s">
        <v>0</v>
      </c>
      <c r="M35" s="7" t="s">
        <v>0</v>
      </c>
      <c r="N35" s="7" t="s">
        <v>0</v>
      </c>
      <c r="O35" s="7" t="s">
        <v>0</v>
      </c>
      <c r="P35" s="7" t="s">
        <v>0</v>
      </c>
      <c r="Q35" s="7" t="s">
        <v>0</v>
      </c>
      <c r="R35" s="7" t="s">
        <v>0</v>
      </c>
      <c r="S35" s="7" t="s">
        <v>0</v>
      </c>
      <c r="T35" s="7" t="s">
        <v>0</v>
      </c>
      <c r="U35" s="7" t="s">
        <v>0</v>
      </c>
      <c r="V35" s="7" t="s">
        <v>0</v>
      </c>
      <c r="W35" s="9" t="str">
        <f>HYPERLINK("http://www.aruplab.com/Testing-Information/resources/HotLines/HotLineDocs/Oct2024ICHL/3001959.pdf","H")</f>
        <v>H</v>
      </c>
      <c r="X35" s="7" t="s">
        <v>0</v>
      </c>
      <c r="Y35" s="7" t="s">
        <v>0</v>
      </c>
      <c r="Z35" s="7" t="s">
        <v>0</v>
      </c>
      <c r="AA35" s="8">
        <v>45572</v>
      </c>
    </row>
    <row r="36" spans="1:27" ht="60" x14ac:dyDescent="0.25">
      <c r="A36" s="6" t="s">
        <v>114</v>
      </c>
      <c r="B36" s="6" t="s">
        <v>115</v>
      </c>
      <c r="C36" s="6" t="s">
        <v>116</v>
      </c>
      <c r="D36" s="7" t="s">
        <v>0</v>
      </c>
      <c r="E36" s="7" t="s">
        <v>0</v>
      </c>
      <c r="F36" s="7" t="s">
        <v>35</v>
      </c>
      <c r="G36" s="7" t="s">
        <v>0</v>
      </c>
      <c r="H36" s="7" t="s">
        <v>0</v>
      </c>
      <c r="I36" s="7" t="s">
        <v>35</v>
      </c>
      <c r="J36" s="7" t="s">
        <v>0</v>
      </c>
      <c r="K36" s="7" t="s">
        <v>0</v>
      </c>
      <c r="L36" s="7" t="s">
        <v>0</v>
      </c>
      <c r="M36" s="7" t="s">
        <v>0</v>
      </c>
      <c r="N36" s="7" t="s">
        <v>0</v>
      </c>
      <c r="O36" s="7" t="s">
        <v>0</v>
      </c>
      <c r="P36" s="7" t="s">
        <v>0</v>
      </c>
      <c r="Q36" s="7" t="s">
        <v>0</v>
      </c>
      <c r="R36" s="7" t="s">
        <v>0</v>
      </c>
      <c r="S36" s="7" t="s">
        <v>0</v>
      </c>
      <c r="T36" s="7" t="s">
        <v>0</v>
      </c>
      <c r="U36" s="7" t="s">
        <v>0</v>
      </c>
      <c r="V36" s="7" t="s">
        <v>0</v>
      </c>
      <c r="W36" s="9" t="str">
        <f>HYPERLINK("http://www.aruplab.com/Testing-Information/resources/HotLines/HotLineDocs/Oct2024ICHL/3003043.pdf","H")</f>
        <v>H</v>
      </c>
      <c r="X36" s="7" t="s">
        <v>0</v>
      </c>
      <c r="Y36" s="7" t="s">
        <v>0</v>
      </c>
      <c r="Z36" s="7" t="s">
        <v>0</v>
      </c>
      <c r="AA36" s="8">
        <v>45572</v>
      </c>
    </row>
    <row r="37" spans="1:27" ht="60" x14ac:dyDescent="0.25">
      <c r="A37" s="6" t="s">
        <v>117</v>
      </c>
      <c r="B37" s="6" t="s">
        <v>118</v>
      </c>
      <c r="C37" s="6" t="s">
        <v>119</v>
      </c>
      <c r="D37" s="7" t="s">
        <v>0</v>
      </c>
      <c r="E37" s="7" t="s">
        <v>0</v>
      </c>
      <c r="F37" s="7" t="s">
        <v>35</v>
      </c>
      <c r="G37" s="7" t="s">
        <v>0</v>
      </c>
      <c r="H37" s="7" t="s">
        <v>0</v>
      </c>
      <c r="I37" s="7" t="s">
        <v>0</v>
      </c>
      <c r="J37" s="7" t="s">
        <v>0</v>
      </c>
      <c r="K37" s="7" t="s">
        <v>0</v>
      </c>
      <c r="L37" s="7" t="s">
        <v>0</v>
      </c>
      <c r="M37" s="7" t="s">
        <v>0</v>
      </c>
      <c r="N37" s="7" t="s">
        <v>0</v>
      </c>
      <c r="O37" s="7" t="s">
        <v>0</v>
      </c>
      <c r="P37" s="7" t="s">
        <v>0</v>
      </c>
      <c r="Q37" s="7" t="s">
        <v>0</v>
      </c>
      <c r="R37" s="7" t="s">
        <v>0</v>
      </c>
      <c r="S37" s="7" t="s">
        <v>0</v>
      </c>
      <c r="T37" s="7" t="s">
        <v>0</v>
      </c>
      <c r="U37" s="7" t="s">
        <v>0</v>
      </c>
      <c r="V37" s="7" t="s">
        <v>0</v>
      </c>
      <c r="W37" s="9" t="str">
        <f>HYPERLINK("http://www.aruplab.com/Testing-Information/resources/HotLines/HotLineDocs/Oct2024ICHL/3004572.pdf","H")</f>
        <v>H</v>
      </c>
      <c r="X37" s="7" t="s">
        <v>0</v>
      </c>
      <c r="Y37" s="7" t="s">
        <v>0</v>
      </c>
      <c r="Z37" s="7" t="s">
        <v>0</v>
      </c>
      <c r="AA37" s="8">
        <v>45572</v>
      </c>
    </row>
    <row r="38" spans="1:27" ht="75" x14ac:dyDescent="0.25">
      <c r="A38" s="6" t="s">
        <v>120</v>
      </c>
      <c r="B38" s="6" t="s">
        <v>121</v>
      </c>
      <c r="C38" s="6" t="s">
        <v>122</v>
      </c>
      <c r="D38" s="7" t="s">
        <v>0</v>
      </c>
      <c r="E38" s="7" t="s">
        <v>0</v>
      </c>
      <c r="F38" s="7" t="s">
        <v>0</v>
      </c>
      <c r="G38" s="7" t="s">
        <v>0</v>
      </c>
      <c r="H38" s="7" t="s">
        <v>0</v>
      </c>
      <c r="I38" s="7" t="s">
        <v>0</v>
      </c>
      <c r="J38" s="7" t="s">
        <v>0</v>
      </c>
      <c r="K38" s="7" t="s">
        <v>0</v>
      </c>
      <c r="L38" s="7" t="s">
        <v>0</v>
      </c>
      <c r="M38" s="7" t="s">
        <v>0</v>
      </c>
      <c r="N38" s="7" t="s">
        <v>0</v>
      </c>
      <c r="O38" s="7" t="s">
        <v>0</v>
      </c>
      <c r="P38" s="7" t="s">
        <v>0</v>
      </c>
      <c r="Q38" s="7" t="s">
        <v>0</v>
      </c>
      <c r="R38" s="7" t="s">
        <v>0</v>
      </c>
      <c r="S38" s="7" t="s">
        <v>0</v>
      </c>
      <c r="T38" s="7" t="s">
        <v>0</v>
      </c>
      <c r="U38" s="7" t="s">
        <v>35</v>
      </c>
      <c r="V38" s="7" t="s">
        <v>0</v>
      </c>
      <c r="W38" s="9" t="str">
        <f>HYPERLINK("http://www.aruplab.com/Testing-Information/resources/HotLines/HotLineDocs/Oct2024ICHL/2024.09.30 Oct ICHL Hotline Inactivations.pdf","H")</f>
        <v>H</v>
      </c>
      <c r="X38" s="7" t="s">
        <v>0</v>
      </c>
      <c r="Y38" s="7" t="s">
        <v>0</v>
      </c>
      <c r="Z38" s="7" t="s">
        <v>0</v>
      </c>
      <c r="AA38" s="8">
        <v>45572</v>
      </c>
    </row>
    <row r="39" spans="1:27" ht="75" x14ac:dyDescent="0.25">
      <c r="A39" s="6" t="s">
        <v>123</v>
      </c>
      <c r="B39" s="6" t="s">
        <v>124</v>
      </c>
      <c r="C39" s="6" t="s">
        <v>125</v>
      </c>
      <c r="D39" s="7" t="s">
        <v>0</v>
      </c>
      <c r="E39" s="7" t="s">
        <v>0</v>
      </c>
      <c r="F39" s="7" t="s">
        <v>0</v>
      </c>
      <c r="G39" s="7" t="s">
        <v>0</v>
      </c>
      <c r="H39" s="7" t="s">
        <v>0</v>
      </c>
      <c r="I39" s="7" t="s">
        <v>0</v>
      </c>
      <c r="J39" s="7" t="s">
        <v>0</v>
      </c>
      <c r="K39" s="7" t="s">
        <v>0</v>
      </c>
      <c r="L39" s="7" t="s">
        <v>0</v>
      </c>
      <c r="M39" s="7" t="s">
        <v>0</v>
      </c>
      <c r="N39" s="7" t="s">
        <v>0</v>
      </c>
      <c r="O39" s="7" t="s">
        <v>0</v>
      </c>
      <c r="P39" s="7" t="s">
        <v>0</v>
      </c>
      <c r="Q39" s="7" t="s">
        <v>0</v>
      </c>
      <c r="R39" s="7" t="s">
        <v>0</v>
      </c>
      <c r="S39" s="7" t="s">
        <v>0</v>
      </c>
      <c r="T39" s="7" t="s">
        <v>0</v>
      </c>
      <c r="U39" s="7" t="s">
        <v>0</v>
      </c>
      <c r="V39" s="7" t="s">
        <v>35</v>
      </c>
      <c r="W39" s="9" t="str">
        <f>HYPERLINK("http://www.aruplab.com/Testing-Information/resources/HotLines/HotLineDocs/Oct2024ICHL/2024.09.30 Oct ICHL Hotline Inactivations.pdf","H")</f>
        <v>H</v>
      </c>
      <c r="X39" s="7" t="s">
        <v>0</v>
      </c>
      <c r="Y39" s="7" t="s">
        <v>0</v>
      </c>
      <c r="Z39" s="7" t="s">
        <v>0</v>
      </c>
      <c r="AA39" s="8">
        <v>45572</v>
      </c>
    </row>
    <row r="40" spans="1:27" ht="75" x14ac:dyDescent="0.25">
      <c r="A40" s="6" t="s">
        <v>126</v>
      </c>
      <c r="B40" s="6" t="s">
        <v>127</v>
      </c>
      <c r="C40" s="6" t="s">
        <v>128</v>
      </c>
      <c r="D40" s="7" t="s">
        <v>0</v>
      </c>
      <c r="E40" s="7" t="s">
        <v>0</v>
      </c>
      <c r="F40" s="7" t="s">
        <v>0</v>
      </c>
      <c r="G40" s="7" t="s">
        <v>0</v>
      </c>
      <c r="H40" s="7" t="s">
        <v>0</v>
      </c>
      <c r="I40" s="7" t="s">
        <v>0</v>
      </c>
      <c r="J40" s="7" t="s">
        <v>0</v>
      </c>
      <c r="K40" s="7" t="s">
        <v>0</v>
      </c>
      <c r="L40" s="7" t="s">
        <v>0</v>
      </c>
      <c r="M40" s="7" t="s">
        <v>0</v>
      </c>
      <c r="N40" s="7" t="s">
        <v>0</v>
      </c>
      <c r="O40" s="7" t="s">
        <v>0</v>
      </c>
      <c r="P40" s="7" t="s">
        <v>0</v>
      </c>
      <c r="Q40" s="7" t="s">
        <v>0</v>
      </c>
      <c r="R40" s="7" t="s">
        <v>0</v>
      </c>
      <c r="S40" s="7" t="s">
        <v>0</v>
      </c>
      <c r="T40" s="7" t="s">
        <v>0</v>
      </c>
      <c r="U40" s="7" t="s">
        <v>0</v>
      </c>
      <c r="V40" s="7" t="s">
        <v>35</v>
      </c>
      <c r="W40" s="9" t="str">
        <f>HYPERLINK("http://www.aruplab.com/Testing-Information/resources/HotLines/HotLineDocs/Oct2024ICHL/2024.09.30 Oct ICHL Hotline Inactivations.pdf","H")</f>
        <v>H</v>
      </c>
      <c r="X40" s="7" t="s">
        <v>0</v>
      </c>
      <c r="Y40" s="7" t="s">
        <v>0</v>
      </c>
      <c r="Z40" s="7" t="s">
        <v>0</v>
      </c>
      <c r="AA40" s="8">
        <v>45572</v>
      </c>
    </row>
    <row r="41" spans="1:27" ht="60" x14ac:dyDescent="0.25">
      <c r="A41" s="6" t="s">
        <v>129</v>
      </c>
      <c r="B41" s="6" t="s">
        <v>130</v>
      </c>
      <c r="C41" s="6" t="s">
        <v>131</v>
      </c>
      <c r="D41" s="7" t="s">
        <v>0</v>
      </c>
      <c r="E41" s="7" t="s">
        <v>0</v>
      </c>
      <c r="F41" s="7" t="s">
        <v>0</v>
      </c>
      <c r="G41" s="7" t="s">
        <v>0</v>
      </c>
      <c r="H41" s="7" t="s">
        <v>35</v>
      </c>
      <c r="I41" s="7" t="s">
        <v>0</v>
      </c>
      <c r="J41" s="7" t="s">
        <v>0</v>
      </c>
      <c r="K41" s="7" t="s">
        <v>0</v>
      </c>
      <c r="L41" s="7" t="s">
        <v>0</v>
      </c>
      <c r="M41" s="7" t="s">
        <v>0</v>
      </c>
      <c r="N41" s="7" t="s">
        <v>0</v>
      </c>
      <c r="O41" s="7" t="s">
        <v>0</v>
      </c>
      <c r="P41" s="7" t="s">
        <v>0</v>
      </c>
      <c r="Q41" s="7" t="s">
        <v>0</v>
      </c>
      <c r="R41" s="7" t="s">
        <v>0</v>
      </c>
      <c r="S41" s="7" t="s">
        <v>0</v>
      </c>
      <c r="T41" s="7" t="s">
        <v>0</v>
      </c>
      <c r="U41" s="7" t="s">
        <v>0</v>
      </c>
      <c r="V41" s="7" t="s">
        <v>0</v>
      </c>
      <c r="W41" s="9" t="str">
        <f>HYPERLINK("http://www.aruplab.com/Testing-Information/resources/HotLines/HotLineDocs/Oct2024ICHL/3006254.pdf","H")</f>
        <v>H</v>
      </c>
      <c r="X41" s="7" t="s">
        <v>0</v>
      </c>
      <c r="Y41" s="7" t="s">
        <v>0</v>
      </c>
      <c r="Z41" s="7" t="s">
        <v>0</v>
      </c>
      <c r="AA41" s="8">
        <v>45572</v>
      </c>
    </row>
    <row r="42" spans="1:27" ht="30" x14ac:dyDescent="0.25">
      <c r="A42" s="6" t="s">
        <v>132</v>
      </c>
      <c r="B42" s="6" t="s">
        <v>133</v>
      </c>
      <c r="C42" s="6" t="s">
        <v>134</v>
      </c>
      <c r="D42" s="7" t="s">
        <v>0</v>
      </c>
      <c r="E42" s="7" t="s">
        <v>0</v>
      </c>
      <c r="F42" s="7" t="s">
        <v>0</v>
      </c>
      <c r="G42" s="7" t="s">
        <v>0</v>
      </c>
      <c r="H42" s="7" t="s">
        <v>0</v>
      </c>
      <c r="I42" s="7" t="s">
        <v>0</v>
      </c>
      <c r="J42" s="7" t="s">
        <v>0</v>
      </c>
      <c r="K42" s="7" t="s">
        <v>0</v>
      </c>
      <c r="L42" s="7" t="s">
        <v>0</v>
      </c>
      <c r="M42" s="7" t="s">
        <v>0</v>
      </c>
      <c r="N42" s="7" t="s">
        <v>0</v>
      </c>
      <c r="O42" s="7" t="s">
        <v>0</v>
      </c>
      <c r="P42" s="7" t="s">
        <v>0</v>
      </c>
      <c r="Q42" s="7" t="s">
        <v>0</v>
      </c>
      <c r="R42" s="7" t="s">
        <v>0</v>
      </c>
      <c r="S42" s="7" t="s">
        <v>35</v>
      </c>
      <c r="T42" s="7" t="s">
        <v>0</v>
      </c>
      <c r="U42" s="7" t="s">
        <v>0</v>
      </c>
      <c r="V42" s="7" t="s">
        <v>0</v>
      </c>
      <c r="W42" s="9" t="str">
        <f>HYPERLINK("http://www.aruplab.com/Testing-Information/resources/HotLines/HotLineDocs/Oct2024ICHL/3016813.pdf","H")</f>
        <v>H</v>
      </c>
      <c r="X42" s="7" t="s">
        <v>0</v>
      </c>
      <c r="Y42" s="7" t="s">
        <v>0</v>
      </c>
      <c r="Z42" s="7" t="s">
        <v>0</v>
      </c>
      <c r="AA42" s="8">
        <v>45572</v>
      </c>
    </row>
    <row r="43" spans="1:27" ht="90" x14ac:dyDescent="0.25">
      <c r="A43" s="6" t="s">
        <v>135</v>
      </c>
      <c r="B43" s="6" t="s">
        <v>136</v>
      </c>
      <c r="C43" s="6" t="s">
        <v>137</v>
      </c>
      <c r="D43" s="7" t="s">
        <v>0</v>
      </c>
      <c r="E43" s="7" t="s">
        <v>0</v>
      </c>
      <c r="F43" s="7" t="s">
        <v>0</v>
      </c>
      <c r="G43" s="7" t="s">
        <v>0</v>
      </c>
      <c r="H43" s="7" t="s">
        <v>0</v>
      </c>
      <c r="I43" s="7" t="s">
        <v>0</v>
      </c>
      <c r="J43" s="7" t="s">
        <v>35</v>
      </c>
      <c r="K43" s="7" t="s">
        <v>0</v>
      </c>
      <c r="L43" s="7" t="s">
        <v>0</v>
      </c>
      <c r="M43" s="7" t="s">
        <v>0</v>
      </c>
      <c r="N43" s="7" t="s">
        <v>0</v>
      </c>
      <c r="O43" s="7" t="s">
        <v>0</v>
      </c>
      <c r="P43" s="7" t="s">
        <v>0</v>
      </c>
      <c r="Q43" s="7" t="s">
        <v>35</v>
      </c>
      <c r="R43" s="7" t="s">
        <v>35</v>
      </c>
      <c r="S43" s="7" t="s">
        <v>0</v>
      </c>
      <c r="T43" s="7" t="s">
        <v>0</v>
      </c>
      <c r="U43" s="7" t="s">
        <v>0</v>
      </c>
      <c r="V43" s="7" t="s">
        <v>0</v>
      </c>
      <c r="W43" s="9" t="str">
        <f>HYPERLINK("http://www.aruplab.com/Testing-Information/resources/HotLines/HotLineDocs/Oct2024ICHL/3017751.pdf","H")</f>
        <v>H</v>
      </c>
      <c r="X43" s="7" t="s">
        <v>0</v>
      </c>
      <c r="Y43" s="7" t="s">
        <v>0</v>
      </c>
      <c r="Z43" s="7" t="s">
        <v>0</v>
      </c>
      <c r="AA43" s="8">
        <v>45572</v>
      </c>
    </row>
    <row r="44" spans="1:27" ht="90" x14ac:dyDescent="0.25">
      <c r="A44" s="6" t="s">
        <v>138</v>
      </c>
      <c r="B44" s="6" t="s">
        <v>139</v>
      </c>
      <c r="C44" s="6" t="s">
        <v>140</v>
      </c>
      <c r="D44" s="7" t="s">
        <v>0</v>
      </c>
      <c r="E44" s="7" t="s">
        <v>0</v>
      </c>
      <c r="F44" s="7" t="s">
        <v>0</v>
      </c>
      <c r="G44" s="7" t="s">
        <v>0</v>
      </c>
      <c r="H44" s="7" t="s">
        <v>0</v>
      </c>
      <c r="I44" s="7" t="s">
        <v>0</v>
      </c>
      <c r="J44" s="7" t="s">
        <v>35</v>
      </c>
      <c r="K44" s="7" t="s">
        <v>35</v>
      </c>
      <c r="L44" s="7" t="s">
        <v>0</v>
      </c>
      <c r="M44" s="7" t="s">
        <v>0</v>
      </c>
      <c r="N44" s="7" t="s">
        <v>0</v>
      </c>
      <c r="O44" s="7" t="s">
        <v>0</v>
      </c>
      <c r="P44" s="7" t="s">
        <v>0</v>
      </c>
      <c r="Q44" s="7" t="s">
        <v>35</v>
      </c>
      <c r="R44" s="7" t="s">
        <v>35</v>
      </c>
      <c r="S44" s="7" t="s">
        <v>0</v>
      </c>
      <c r="T44" s="7" t="s">
        <v>0</v>
      </c>
      <c r="U44" s="7" t="s">
        <v>0</v>
      </c>
      <c r="V44" s="7" t="s">
        <v>0</v>
      </c>
      <c r="W44" s="9" t="str">
        <f>HYPERLINK("http://www.aruplab.com/Testing-Information/resources/HotLines/HotLineDocs/Oct2024ICHL/3017752.pdf","H")</f>
        <v>H</v>
      </c>
      <c r="X44" s="7" t="s">
        <v>0</v>
      </c>
      <c r="Y44" s="7" t="s">
        <v>0</v>
      </c>
      <c r="Z44" s="7" t="s">
        <v>0</v>
      </c>
      <c r="AA44" s="8">
        <v>45572</v>
      </c>
    </row>
    <row r="45" spans="1:27" ht="7.7" customHeight="1" x14ac:dyDescent="0.25"/>
  </sheetData>
  <mergeCells count="8">
    <mergeCell ref="A5:C5"/>
    <mergeCell ref="A6:S6"/>
    <mergeCell ref="A7:S7"/>
    <mergeCell ref="A1:AA1"/>
    <mergeCell ref="A2:C2"/>
    <mergeCell ref="D2:AA2"/>
    <mergeCell ref="A3:AA3"/>
    <mergeCell ref="A4:C4"/>
  </mergeCells>
  <hyperlinks>
    <hyperlink ref="A6" r:id="rId1" xr:uid="{00000000-0004-0000-0000-000000000000}"/>
    <hyperlink ref="A7" r:id="rId2" xr:uid="{00000000-0004-0000-0000-000001000000}"/>
  </hyperlinks>
  <pageMargins left="0.75" right="0.75" top="1" bottom="1.375" header="1" footer="1"/>
  <pageSetup orientation="landscape" horizontalDpi="300" verticalDpi="300" r:id="rId3"/>
  <headerFooter alignWithMargins="0">
    <oddFooter>&amp;L&amp;"Roboto,Regular"&amp;8 ARUP Laboratories | 500 Chipeta Way | Salt Lake City, UT 84108 | 800-522-2787 | aruplab.com _x000D_&amp;1#&amp;"Calibri"&amp;10&amp;K000000 Private Information&amp;C&amp;"Roboto,Regular"&amp;10  &amp;R&amp;"Roboto"&amp;8Page &amp;P of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Of Changes (date dropdo</vt:lpstr>
      <vt:lpstr>'Summary Of Changes (date dropdo'!Print_Titles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Siady, Spencer H.</dc:creator>
  <cp:lastModifiedBy>Jacobsen,  Ronnie</cp:lastModifiedBy>
  <dcterms:created xsi:type="dcterms:W3CDTF">2024-09-27T15:46:38Z</dcterms:created>
  <dcterms:modified xsi:type="dcterms:W3CDTF">2024-09-30T16:33:39Z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28a15d-fe30-4bc2-853f-da171899c8c3_Enabled">
    <vt:lpwstr>true</vt:lpwstr>
  </property>
  <property fmtid="{D5CDD505-2E9C-101B-9397-08002B2CF9AE}" pid="3" name="MSIP_Label_7528a15d-fe30-4bc2-853f-da171899c8c3_SetDate">
    <vt:lpwstr>2024-09-27T15:46:28Z</vt:lpwstr>
  </property>
  <property fmtid="{D5CDD505-2E9C-101B-9397-08002B2CF9AE}" pid="4" name="MSIP_Label_7528a15d-fe30-4bc2-853f-da171899c8c3_Method">
    <vt:lpwstr>Standard</vt:lpwstr>
  </property>
  <property fmtid="{D5CDD505-2E9C-101B-9397-08002B2CF9AE}" pid="5" name="MSIP_Label_7528a15d-fe30-4bc2-853f-da171899c8c3_Name">
    <vt:lpwstr>Private Data</vt:lpwstr>
  </property>
  <property fmtid="{D5CDD505-2E9C-101B-9397-08002B2CF9AE}" pid="6" name="MSIP_Label_7528a15d-fe30-4bc2-853f-da171899c8c3_SiteId">
    <vt:lpwstr>5bd0d628-d6ea-4086-954f-69792a5faa57</vt:lpwstr>
  </property>
  <property fmtid="{D5CDD505-2E9C-101B-9397-08002B2CF9AE}" pid="7" name="MSIP_Label_7528a15d-fe30-4bc2-853f-da171899c8c3_ActionId">
    <vt:lpwstr>6a90dcaa-eeda-4218-a31e-a2020a3daf49</vt:lpwstr>
  </property>
  <property fmtid="{D5CDD505-2E9C-101B-9397-08002B2CF9AE}" pid="8" name="MSIP_Label_7528a15d-fe30-4bc2-853f-da171899c8c3_ContentBits">
    <vt:lpwstr>2</vt:lpwstr>
  </property>
</Properties>
</file>